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ied\Documents\wied hendrix\arrangeerhulp\"/>
    </mc:Choice>
  </mc:AlternateContent>
  <bookViews>
    <workbookView xWindow="0" yWindow="0" windowWidth="23040" windowHeight="9384"/>
  </bookViews>
  <sheets>
    <sheet name="Rekentool" sheetId="4" r:id="rId1"/>
    <sheet name="Veel gestelde vragen" sheetId="5" r:id="rId2"/>
    <sheet name="LIST" sheetId="3" state="hidden" r:id="rId3"/>
  </sheets>
  <externalReferences>
    <externalReference r:id="rId4"/>
  </externalReferences>
  <definedNames>
    <definedName name="afbeelding2">INDEX([1]Blad1!$C$73:$C$83,MATCH([1]Blad1!$B$62,[1]Blad1!$B$73:$B$83,0))</definedName>
    <definedName name="NieuwNederlandsWeiden">#REF!</definedName>
    <definedName name="NNN">#REF!</definedName>
    <definedName name="NNW">"Afbeelding 24"</definedName>
    <definedName name="Roterendstandweidenz">INDIRECT(#REF!)</definedName>
    <definedName name="Systeemafbeelding">INDIRECT(#REF!)</definedName>
    <definedName name="Systemen">#REF!</definedName>
  </definedNames>
  <calcPr calcId="179017"/>
</workbook>
</file>

<file path=xl/calcChain.xml><?xml version="1.0" encoding="utf-8"?>
<calcChain xmlns="http://schemas.openxmlformats.org/spreadsheetml/2006/main">
  <c r="E20" i="4" l="1"/>
  <c r="D60" i="4"/>
  <c r="D62" i="4"/>
  <c r="D67" i="4"/>
  <c r="K74" i="4"/>
  <c r="K76" i="4"/>
  <c r="K80" i="4"/>
  <c r="F74" i="4"/>
  <c r="F76" i="4"/>
  <c r="F80" i="4"/>
  <c r="G74" i="4"/>
  <c r="G76" i="4"/>
  <c r="G80" i="4"/>
  <c r="H74" i="4"/>
  <c r="H76" i="4"/>
  <c r="H80" i="4"/>
  <c r="I74" i="4"/>
  <c r="I76" i="4"/>
  <c r="I80" i="4"/>
  <c r="J74" i="4"/>
  <c r="J76" i="4"/>
  <c r="J80" i="4"/>
  <c r="E74" i="4"/>
  <c r="E76" i="4"/>
  <c r="E80" i="4"/>
  <c r="D74" i="4"/>
  <c r="D76" i="4"/>
  <c r="D80" i="4"/>
  <c r="E81" i="4"/>
  <c r="F81" i="4"/>
  <c r="G81" i="4"/>
  <c r="H81" i="4"/>
  <c r="I81" i="4"/>
  <c r="J81" i="4"/>
  <c r="K81" i="4"/>
  <c r="D81" i="4"/>
  <c r="E60" i="4"/>
  <c r="E62" i="4"/>
  <c r="E67" i="4"/>
  <c r="F60" i="4"/>
  <c r="F62" i="4"/>
  <c r="F67" i="4"/>
  <c r="G60" i="4"/>
  <c r="G62" i="4"/>
  <c r="G67" i="4"/>
  <c r="H60" i="4"/>
  <c r="H62" i="4"/>
  <c r="H67" i="4"/>
  <c r="I60" i="4"/>
  <c r="I62" i="4"/>
  <c r="I67" i="4"/>
  <c r="J60" i="4"/>
  <c r="J62" i="4"/>
  <c r="J67" i="4"/>
  <c r="K60" i="4"/>
  <c r="K62" i="4"/>
  <c r="K67" i="4"/>
  <c r="K66" i="4"/>
  <c r="J66" i="4"/>
  <c r="I66" i="4"/>
  <c r="H66" i="4"/>
  <c r="G66" i="4"/>
  <c r="F66" i="4"/>
  <c r="E66" i="4"/>
  <c r="D66" i="4"/>
  <c r="G70" i="4"/>
  <c r="G56" i="4"/>
  <c r="J15" i="4"/>
  <c r="H8" i="4"/>
  <c r="E15" i="4"/>
  <c r="G15" i="4"/>
  <c r="C7" i="4"/>
  <c r="J78" i="4"/>
  <c r="G71" i="4"/>
  <c r="G57" i="4"/>
  <c r="F64" i="4"/>
  <c r="E78" i="4"/>
  <c r="H78" i="4"/>
  <c r="K78" i="4"/>
  <c r="E64" i="4"/>
  <c r="F78" i="4"/>
  <c r="K64" i="4"/>
  <c r="D78" i="4"/>
  <c r="G78" i="4"/>
  <c r="I78" i="4"/>
  <c r="I64" i="4"/>
  <c r="H64" i="4"/>
  <c r="D64" i="4"/>
  <c r="G64" i="4"/>
  <c r="J64" i="4"/>
</calcChain>
</file>

<file path=xl/sharedStrings.xml><?xml version="1.0" encoding="utf-8"?>
<sst xmlns="http://schemas.openxmlformats.org/spreadsheetml/2006/main" count="58" uniqueCount="47">
  <si>
    <t>groei per dag per ha</t>
  </si>
  <si>
    <t>ds beschikbaar per weidedag</t>
  </si>
  <si>
    <t>opname gras kg ds per koe per dag</t>
  </si>
  <si>
    <t xml:space="preserve">Planning weidegang </t>
  </si>
  <si>
    <t>Passend maken naar eigen wens  (rood)</t>
  </si>
  <si>
    <t>Weiden</t>
  </si>
  <si>
    <t>Maaien</t>
  </si>
  <si>
    <t>Voorjaar</t>
  </si>
  <si>
    <t>Zomer</t>
  </si>
  <si>
    <t>STAP 1</t>
  </si>
  <si>
    <t>STAP 2</t>
  </si>
  <si>
    <t>Aantal percelen</t>
  </si>
  <si>
    <t>UITKOMST PLATFORM VERDELING (GROEN)</t>
  </si>
  <si>
    <t>UITKOMST PLATFORM</t>
  </si>
  <si>
    <t>GRAS EN BIJVOEDING</t>
  </si>
  <si>
    <t xml:space="preserve">BEREKENDE UITKOMSTEN </t>
  </si>
  <si>
    <t>Ha beweidbaar:</t>
  </si>
  <si>
    <t>Aantal melkkoeien:</t>
  </si>
  <si>
    <t>Perceelsgrootte</t>
  </si>
  <si>
    <t>BEREKENDE UITKOMST</t>
  </si>
  <si>
    <t xml:space="preserve">EXTRA UITKOMST: HULPTABEL GRAS EN BIJVOEDING </t>
  </si>
  <si>
    <t>VOORJAAR</t>
  </si>
  <si>
    <t>ZOMER</t>
  </si>
  <si>
    <t>Globaal aantal uren weidegang</t>
  </si>
  <si>
    <t>Aantal percelen weiden</t>
  </si>
  <si>
    <t>Perceelsgrootte (ha.)</t>
  </si>
  <si>
    <t>Totaal kg ds opname ruwvoer per dag:</t>
  </si>
  <si>
    <t>Optioneel: Koeien per perceel</t>
  </si>
  <si>
    <t>Veehouder:</t>
  </si>
  <si>
    <t>Adviseur:</t>
  </si>
  <si>
    <t>Standaard waarde: 50</t>
  </si>
  <si>
    <t>Veel gestelde vragen</t>
  </si>
  <si>
    <t>Welke rekentool moet ik gebruiken? Basis of extra?</t>
  </si>
  <si>
    <t>"Rekentool extra" is een uitbreiding op de "rekentool basis", hier heb je namelijk als extra uitkomst de hulptabel gras en bijvoeding. Je kunt zelf beslissen wat voor deze veehouder de beste variant is.</t>
  </si>
  <si>
    <t>Hoe gebruik ik de rekentool?</t>
  </si>
  <si>
    <r>
      <t xml:space="preserve">Vul bij stap 1 de 3 rood gekleurden vakken (aantal koeien, ha en gewenst opname ruwvoer per dag) in. Optioneel kun je ook het aantal koeien per </t>
    </r>
    <r>
      <rPr>
        <b/>
        <sz val="11"/>
        <color theme="1"/>
        <rFont val="Calibri"/>
        <family val="2"/>
        <scheme val="minor"/>
      </rPr>
      <t>perceel</t>
    </r>
    <r>
      <rPr>
        <sz val="11"/>
        <color theme="1"/>
        <rFont val="Calibri"/>
        <family val="2"/>
        <scheme val="minor"/>
      </rPr>
      <t xml:space="preserve"> aanpassen. Deze staat standaard op een veebezetting van 50 perperceel.</t>
    </r>
  </si>
  <si>
    <t>Hoe krijg ik de uitkomsten in een PDF?</t>
  </si>
  <si>
    <r>
      <t xml:space="preserve">Ga naar </t>
    </r>
    <r>
      <rPr>
        <i/>
        <sz val="11"/>
        <color theme="1"/>
        <rFont val="Calibri"/>
        <family val="2"/>
        <scheme val="minor"/>
      </rPr>
      <t>"bestand", "opslaan" en selecteer "PDF". Vervolgens wordt het gekozen tabblad aangepast naar A4-formaat.</t>
    </r>
  </si>
  <si>
    <t>Wordt er rekening gehouden met beweidingsverliezen?</t>
  </si>
  <si>
    <t>Nee</t>
  </si>
  <si>
    <t>Hoe accuraat is het aantal uren?</t>
  </si>
  <si>
    <t>Dit is een schatting (voor robot en weiden is dit weer anders)</t>
  </si>
  <si>
    <t>Wat wordt bedoeld met veebezetting per perceel (in mk per ha)</t>
  </si>
  <si>
    <t>Globaal aantal uren weidegang (robot)</t>
  </si>
  <si>
    <t>Globaal aantal uren weidegang (regulier)</t>
  </si>
  <si>
    <t>bijvoeding ruwvoer</t>
  </si>
  <si>
    <t>De veebezetting bij standweiden is vaak rond de 10 mk/ha. Dan is de grasgroe in ongeveer de opname. Bij roterend standweiden kies je vaak 4-6 percelen. Met veebezetting kom je dan vaak uit tussen de 40-60 per perceelsgrootte. Dit wordt uiteindelijk verdeeld over de gehele beweidbare oppervlakte.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</si>
</sst>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30" x14ac:knownFonts="1">
    <font>
      <sz val="11"/>
      <color theme="1"/>
      <name val="Calibri"/>
      <family val="2"/>
      <scheme val="minor"/>
    </font>
    <font>
      <b/>
      <sz val="11"/>
      <color theme="1"/>
      <name val="Calibri"/>
      <family val="2"/>
      <scheme val="minor"/>
    </font>
    <font>
      <b/>
      <sz val="24"/>
      <color theme="1"/>
      <name val="Calibri"/>
      <family val="2"/>
      <scheme val="minor"/>
    </font>
    <font>
      <i/>
      <sz val="11"/>
      <color theme="1"/>
      <name val="Calibri"/>
      <family val="2"/>
      <scheme val="minor"/>
    </font>
    <font>
      <b/>
      <i/>
      <sz val="18"/>
      <color theme="6" tint="-0.249977111117893"/>
      <name val="Calibri"/>
      <family val="2"/>
      <scheme val="minor"/>
    </font>
    <font>
      <b/>
      <i/>
      <sz val="12"/>
      <color rgb="FFFF0000"/>
      <name val="Calibri"/>
      <family val="2"/>
      <scheme val="minor"/>
    </font>
    <font>
      <b/>
      <i/>
      <sz val="12"/>
      <color theme="6" tint="-0.499984740745262"/>
      <name val="Calibri"/>
      <family val="2"/>
      <scheme val="minor"/>
    </font>
    <font>
      <b/>
      <sz val="14"/>
      <color theme="1"/>
      <name val="Calibri"/>
      <family val="2"/>
      <scheme val="minor"/>
    </font>
    <font>
      <sz val="8"/>
      <color rgb="FF2F2F2F"/>
      <name val="Segoe UI"/>
      <family val="2"/>
    </font>
    <font>
      <sz val="7"/>
      <color rgb="FF141414"/>
      <name val="Arial"/>
      <family val="2"/>
    </font>
    <font>
      <b/>
      <sz val="11"/>
      <color rgb="FFFF0000"/>
      <name val="Calibri"/>
      <family val="2"/>
      <scheme val="minor"/>
    </font>
    <font>
      <b/>
      <sz val="18"/>
      <color theme="0"/>
      <name val="Calibri"/>
      <family val="2"/>
      <scheme val="minor"/>
    </font>
    <font>
      <i/>
      <sz val="12"/>
      <color rgb="FFFF0000"/>
      <name val="Calibri"/>
      <family val="2"/>
      <scheme val="minor"/>
    </font>
    <font>
      <sz val="11"/>
      <name val="Calibri"/>
      <family val="2"/>
      <scheme val="minor"/>
    </font>
    <font>
      <b/>
      <sz val="12"/>
      <color theme="6" tint="-0.499984740745262"/>
      <name val="Calibri"/>
      <family val="2"/>
      <scheme val="minor"/>
    </font>
    <font>
      <b/>
      <sz val="20"/>
      <color theme="1"/>
      <name val="Calibri"/>
      <family val="2"/>
      <scheme val="minor"/>
    </font>
    <font>
      <b/>
      <sz val="12"/>
      <name val="Calibri"/>
      <family val="2"/>
      <scheme val="minor"/>
    </font>
    <font>
      <sz val="12"/>
      <color theme="1"/>
      <name val="Calibri"/>
      <family val="2"/>
      <scheme val="minor"/>
    </font>
    <font>
      <b/>
      <sz val="7"/>
      <color rgb="FF141414"/>
      <name val="Arial"/>
      <family val="2"/>
    </font>
    <font>
      <u/>
      <sz val="11"/>
      <color theme="10"/>
      <name val="Calibri"/>
      <family val="2"/>
      <scheme val="minor"/>
    </font>
    <font>
      <sz val="10"/>
      <color theme="1"/>
      <name val="Calibri"/>
      <family val="2"/>
      <scheme val="minor"/>
    </font>
    <font>
      <sz val="12"/>
      <color rgb="FF006600"/>
      <name val="Calibri"/>
      <family val="2"/>
      <scheme val="minor"/>
    </font>
    <font>
      <sz val="11"/>
      <color rgb="FF005800"/>
      <name val="Calibri"/>
      <family val="2"/>
      <scheme val="minor"/>
    </font>
    <font>
      <sz val="12"/>
      <color rgb="FF004200"/>
      <name val="Calibri"/>
      <family val="2"/>
      <scheme val="minor"/>
    </font>
    <font>
      <b/>
      <sz val="12"/>
      <color rgb="FF004200"/>
      <name val="Calibri"/>
      <family val="2"/>
      <scheme val="minor"/>
    </font>
    <font>
      <b/>
      <sz val="18"/>
      <color theme="1"/>
      <name val="Calibri"/>
      <family val="2"/>
      <scheme val="minor"/>
    </font>
    <font>
      <sz val="7"/>
      <color rgb="FF1A1A1A"/>
      <name val="Arial"/>
      <family val="2"/>
    </font>
    <font>
      <sz val="18"/>
      <color theme="0"/>
      <name val="Calibri"/>
      <family val="2"/>
      <scheme val="minor"/>
    </font>
    <font>
      <b/>
      <sz val="11"/>
      <color theme="0"/>
      <name val="Calibri"/>
      <family val="2"/>
      <scheme val="minor"/>
    </font>
    <font>
      <sz val="28"/>
      <color theme="1"/>
      <name val="Arial"/>
      <family val="2"/>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6600"/>
        <bgColor indexed="64"/>
      </patternFill>
    </fill>
    <fill>
      <patternFill patternType="solid">
        <fgColor rgb="FFE1F7E1"/>
        <bgColor indexed="64"/>
      </patternFill>
    </fill>
    <fill>
      <patternFill patternType="solid">
        <fgColor rgb="FFFFFFDD"/>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14999847407452621"/>
      </left>
      <right/>
      <top/>
      <bottom/>
      <diagonal/>
    </border>
    <border>
      <left/>
      <right style="thin">
        <color theme="0" tint="-0.1499984740745262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top style="thin">
        <color theme="0" tint="-0.249977111117893"/>
      </top>
      <bottom style="thin">
        <color theme="0" tint="-0.249977111117893"/>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153">
    <xf numFmtId="0" fontId="0" fillId="0" borderId="0" xfId="0"/>
    <xf numFmtId="0" fontId="16" fillId="0" borderId="11" xfId="0" applyFont="1" applyFill="1" applyBorder="1" applyAlignment="1" applyProtection="1">
      <alignment horizontal="left"/>
      <protection locked="0"/>
    </xf>
    <xf numFmtId="0" fontId="16" fillId="0" borderId="12" xfId="0" applyFont="1" applyFill="1" applyBorder="1" applyAlignment="1" applyProtection="1">
      <alignment horizontal="center"/>
      <protection locked="0"/>
    </xf>
    <xf numFmtId="0" fontId="0" fillId="0" borderId="0" xfId="0" applyBorder="1" applyProtection="1"/>
    <xf numFmtId="0" fontId="0" fillId="0" borderId="0" xfId="0" applyProtection="1"/>
    <xf numFmtId="0" fontId="2"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7" fillId="0" borderId="1" xfId="0" applyFont="1" applyBorder="1" applyProtection="1"/>
    <xf numFmtId="0" fontId="4" fillId="0" borderId="2" xfId="0" applyFont="1" applyBorder="1" applyAlignment="1" applyProtection="1">
      <alignment horizontal="left"/>
    </xf>
    <xf numFmtId="0" fontId="0" fillId="0" borderId="2" xfId="0" applyBorder="1" applyProtection="1"/>
    <xf numFmtId="0" fontId="0" fillId="0" borderId="3" xfId="0" applyBorder="1" applyProtection="1"/>
    <xf numFmtId="0" fontId="13" fillId="0" borderId="0" xfId="0" applyFont="1" applyProtection="1"/>
    <xf numFmtId="0" fontId="12" fillId="0" borderId="4" xfId="0" applyFont="1" applyBorder="1" applyProtection="1"/>
    <xf numFmtId="0" fontId="0" fillId="0" borderId="5" xfId="0" applyBorder="1" applyProtection="1"/>
    <xf numFmtId="0" fontId="0" fillId="0" borderId="4" xfId="0" applyFont="1" applyBorder="1" applyAlignment="1" applyProtection="1">
      <alignment horizontal="left"/>
    </xf>
    <xf numFmtId="165" fontId="0" fillId="2" borderId="0" xfId="0" applyNumberFormat="1" applyFill="1" applyBorder="1" applyProtection="1"/>
    <xf numFmtId="0" fontId="3" fillId="0" borderId="0" xfId="0" applyFont="1" applyBorder="1" applyProtection="1"/>
    <xf numFmtId="0" fontId="0" fillId="0" borderId="0" xfId="0" applyBorder="1" applyAlignment="1" applyProtection="1">
      <alignment horizontal="left"/>
    </xf>
    <xf numFmtId="0" fontId="18" fillId="0" borderId="0" xfId="0" applyFont="1" applyFill="1" applyBorder="1" applyProtection="1"/>
    <xf numFmtId="0" fontId="8" fillId="0" borderId="0" xfId="0" applyFont="1" applyBorder="1" applyProtection="1"/>
    <xf numFmtId="0" fontId="15" fillId="0" borderId="0" xfId="0" applyFont="1" applyBorder="1" applyAlignment="1" applyProtection="1">
      <alignment horizontal="center" vertical="center" textRotation="90"/>
    </xf>
    <xf numFmtId="0" fontId="10" fillId="0" borderId="6" xfId="0" applyFont="1" applyFill="1" applyBorder="1" applyProtection="1"/>
    <xf numFmtId="0" fontId="0" fillId="0" borderId="7" xfId="0" applyBorder="1" applyAlignment="1" applyProtection="1">
      <alignment horizontal="left"/>
    </xf>
    <xf numFmtId="0" fontId="9" fillId="0" borderId="7" xfId="0" applyFont="1" applyBorder="1" applyProtection="1"/>
    <xf numFmtId="0" fontId="8" fillId="0" borderId="7" xfId="0" applyFont="1" applyBorder="1" applyProtection="1"/>
    <xf numFmtId="0" fontId="0" fillId="0" borderId="7" xfId="0" applyBorder="1" applyProtection="1"/>
    <xf numFmtId="0" fontId="0" fillId="0" borderId="8" xfId="0" applyBorder="1" applyProtection="1"/>
    <xf numFmtId="0" fontId="10" fillId="0" borderId="0" xfId="0" applyFont="1" applyFill="1" applyBorder="1" applyProtection="1"/>
    <xf numFmtId="0" fontId="9" fillId="0" borderId="0" xfId="0" applyFont="1" applyBorder="1" applyProtection="1"/>
    <xf numFmtId="0" fontId="15" fillId="0" borderId="0" xfId="0" applyFont="1" applyBorder="1" applyAlignment="1" applyProtection="1">
      <alignment vertical="center" textRotation="90"/>
    </xf>
    <xf numFmtId="0" fontId="14" fillId="3" borderId="1" xfId="0" applyFont="1" applyFill="1" applyBorder="1" applyProtection="1"/>
    <xf numFmtId="0" fontId="0" fillId="3" borderId="2" xfId="0" applyFill="1" applyBorder="1" applyProtection="1"/>
    <xf numFmtId="0" fontId="0" fillId="3" borderId="3" xfId="0" applyFill="1" applyBorder="1" applyProtection="1"/>
    <xf numFmtId="0" fontId="24" fillId="3" borderId="4" xfId="0" applyFont="1" applyFill="1" applyBorder="1" applyProtection="1"/>
    <xf numFmtId="0" fontId="23" fillId="3" borderId="9" xfId="0" applyFont="1" applyFill="1" applyBorder="1" applyProtection="1"/>
    <xf numFmtId="164" fontId="23" fillId="3" borderId="10" xfId="0" applyNumberFormat="1" applyFont="1" applyFill="1" applyBorder="1" applyAlignment="1" applyProtection="1">
      <alignment horizontal="center"/>
    </xf>
    <xf numFmtId="0" fontId="0" fillId="3" borderId="0" xfId="0" applyFill="1" applyBorder="1" applyProtection="1"/>
    <xf numFmtId="1" fontId="0" fillId="3" borderId="0" xfId="0" applyNumberFormat="1" applyFill="1" applyBorder="1" applyProtection="1"/>
    <xf numFmtId="164" fontId="21" fillId="3" borderId="5" xfId="0" applyNumberFormat="1" applyFont="1" applyFill="1" applyBorder="1" applyAlignment="1" applyProtection="1">
      <alignment horizontal="left"/>
    </xf>
    <xf numFmtId="0" fontId="3" fillId="3" borderId="4" xfId="0" applyFont="1" applyFill="1" applyBorder="1" applyProtection="1"/>
    <xf numFmtId="0" fontId="3" fillId="3" borderId="0" xfId="0" applyFont="1" applyFill="1" applyBorder="1" applyProtection="1"/>
    <xf numFmtId="0" fontId="3" fillId="3" borderId="5" xfId="0" applyFont="1" applyFill="1" applyBorder="1" applyProtection="1"/>
    <xf numFmtId="0" fontId="5" fillId="0" borderId="4" xfId="0" applyFont="1" applyBorder="1" applyProtection="1"/>
    <xf numFmtId="0" fontId="0" fillId="0" borderId="12" xfId="0" applyFont="1" applyFill="1" applyBorder="1" applyProtection="1"/>
    <xf numFmtId="0" fontId="0" fillId="3" borderId="12" xfId="0" applyFill="1" applyBorder="1" applyProtection="1"/>
    <xf numFmtId="2" fontId="1" fillId="3" borderId="12" xfId="0" applyNumberFormat="1" applyFont="1" applyFill="1" applyBorder="1" applyAlignment="1" applyProtection="1">
      <alignment horizontal="center"/>
    </xf>
    <xf numFmtId="2" fontId="17" fillId="0" borderId="0" xfId="0" applyNumberFormat="1" applyFont="1" applyFill="1" applyBorder="1" applyAlignment="1" applyProtection="1"/>
    <xf numFmtId="0" fontId="5" fillId="0" borderId="6" xfId="0" applyFont="1" applyBorder="1" applyProtection="1"/>
    <xf numFmtId="164" fontId="1" fillId="0" borderId="7" xfId="0" applyNumberFormat="1" applyFont="1" applyFill="1" applyBorder="1" applyAlignment="1" applyProtection="1"/>
    <xf numFmtId="0" fontId="3" fillId="0" borderId="7" xfId="0" applyFont="1" applyBorder="1" applyProtection="1"/>
    <xf numFmtId="0" fontId="5" fillId="0" borderId="0" xfId="0" applyFont="1" applyBorder="1" applyProtection="1"/>
    <xf numFmtId="164" fontId="1" fillId="0" borderId="0" xfId="0" applyNumberFormat="1" applyFont="1" applyFill="1" applyBorder="1" applyAlignment="1" applyProtection="1"/>
    <xf numFmtId="0" fontId="22" fillId="0" borderId="0" xfId="0" applyFont="1" applyProtection="1"/>
    <xf numFmtId="0" fontId="24" fillId="3" borderId="1" xfId="0" applyFont="1" applyFill="1" applyBorder="1" applyProtection="1"/>
    <xf numFmtId="164" fontId="1" fillId="3" borderId="2" xfId="0" applyNumberFormat="1" applyFont="1" applyFill="1" applyBorder="1" applyAlignment="1" applyProtection="1"/>
    <xf numFmtId="0" fontId="3" fillId="3" borderId="2" xfId="0" applyFont="1" applyFill="1" applyBorder="1" applyProtection="1"/>
    <xf numFmtId="0" fontId="6" fillId="3" borderId="4" xfId="0" applyFont="1" applyFill="1" applyBorder="1" applyProtection="1"/>
    <xf numFmtId="164" fontId="1" fillId="3" borderId="0" xfId="0" applyNumberFormat="1" applyFont="1" applyFill="1" applyBorder="1" applyAlignment="1" applyProtection="1"/>
    <xf numFmtId="0" fontId="0" fillId="3" borderId="5" xfId="0" applyFill="1" applyBorder="1" applyProtection="1"/>
    <xf numFmtId="0" fontId="6" fillId="2" borderId="4" xfId="0" applyFont="1" applyFill="1" applyBorder="1" applyProtection="1"/>
    <xf numFmtId="164" fontId="1" fillId="2" borderId="0" xfId="0" applyNumberFormat="1" applyFont="1" applyFill="1" applyBorder="1" applyAlignment="1" applyProtection="1"/>
    <xf numFmtId="0" fontId="3" fillId="2" borderId="0" xfId="0" applyFont="1" applyFill="1" applyBorder="1" applyProtection="1"/>
    <xf numFmtId="0" fontId="0" fillId="2" borderId="0" xfId="0" applyFill="1" applyBorder="1" applyProtection="1"/>
    <xf numFmtId="0" fontId="0" fillId="2" borderId="5" xfId="0" applyFill="1" applyBorder="1" applyProtection="1"/>
    <xf numFmtId="0" fontId="13" fillId="4" borderId="12" xfId="0" applyFont="1" applyFill="1" applyBorder="1" applyProtection="1"/>
    <xf numFmtId="0" fontId="3" fillId="0" borderId="0" xfId="0" applyFont="1" applyFill="1" applyBorder="1" applyProtection="1"/>
    <xf numFmtId="0" fontId="1" fillId="2" borderId="12" xfId="0" applyFont="1" applyFill="1" applyBorder="1" applyProtection="1"/>
    <xf numFmtId="0" fontId="0" fillId="7" borderId="12" xfId="0" applyFill="1" applyBorder="1" applyProtection="1"/>
    <xf numFmtId="0" fontId="0" fillId="8" borderId="12" xfId="0" applyFill="1" applyBorder="1" applyProtection="1"/>
    <xf numFmtId="2" fontId="3" fillId="0" borderId="0" xfId="0" applyNumberFormat="1" applyFont="1" applyFill="1" applyBorder="1" applyProtection="1"/>
    <xf numFmtId="0" fontId="0" fillId="0" borderId="0" xfId="0" applyFill="1" applyProtection="1"/>
    <xf numFmtId="2" fontId="0" fillId="0" borderId="0" xfId="0" applyNumberFormat="1" applyProtection="1"/>
    <xf numFmtId="0" fontId="25" fillId="0" borderId="0" xfId="0" applyFont="1" applyBorder="1" applyAlignment="1" applyProtection="1">
      <alignment vertical="center" textRotation="90"/>
    </xf>
    <xf numFmtId="0" fontId="25" fillId="0" borderId="0" xfId="0" applyFont="1" applyBorder="1" applyAlignment="1" applyProtection="1">
      <alignment horizontal="center" vertical="center" textRotation="90"/>
    </xf>
    <xf numFmtId="0" fontId="3" fillId="0" borderId="4" xfId="0" applyFont="1" applyBorder="1" applyProtection="1"/>
    <xf numFmtId="0" fontId="3" fillId="0" borderId="6" xfId="0" applyFont="1" applyBorder="1" applyProtection="1"/>
    <xf numFmtId="0" fontId="0" fillId="0" borderId="0" xfId="0" applyFill="1" applyBorder="1" applyProtection="1"/>
    <xf numFmtId="0" fontId="0" fillId="3" borderId="12" xfId="0" applyFont="1" applyFill="1" applyBorder="1" applyAlignment="1" applyProtection="1">
      <alignment horizontal="center"/>
    </xf>
    <xf numFmtId="164" fontId="0" fillId="3" borderId="12" xfId="0" applyNumberFormat="1" applyFont="1" applyFill="1" applyBorder="1" applyAlignment="1" applyProtection="1">
      <alignment horizontal="center"/>
    </xf>
    <xf numFmtId="0" fontId="1" fillId="4" borderId="12" xfId="0" applyFont="1" applyFill="1" applyBorder="1" applyAlignment="1" applyProtection="1">
      <alignment horizontal="center"/>
    </xf>
    <xf numFmtId="0" fontId="26" fillId="0" borderId="0" xfId="0" applyFont="1" applyProtection="1"/>
    <xf numFmtId="1" fontId="0" fillId="3" borderId="12" xfId="0" applyNumberFormat="1" applyFill="1" applyBorder="1" applyAlignment="1" applyProtection="1">
      <alignment horizontal="center"/>
    </xf>
    <xf numFmtId="1" fontId="0" fillId="2" borderId="12" xfId="0" applyNumberFormat="1" applyFill="1" applyBorder="1" applyAlignment="1" applyProtection="1">
      <alignment horizontal="center"/>
    </xf>
    <xf numFmtId="164" fontId="0" fillId="3" borderId="12" xfId="0" applyNumberFormat="1" applyFill="1" applyBorder="1" applyAlignment="1" applyProtection="1">
      <alignment horizontal="center"/>
    </xf>
    <xf numFmtId="0" fontId="0" fillId="2" borderId="12" xfId="0" applyFill="1" applyBorder="1" applyProtection="1"/>
    <xf numFmtId="164" fontId="0" fillId="0" borderId="12" xfId="0" applyNumberFormat="1" applyFill="1" applyBorder="1" applyAlignment="1" applyProtection="1">
      <alignment horizontal="center"/>
    </xf>
    <xf numFmtId="164" fontId="0" fillId="0" borderId="0" xfId="0" applyNumberFormat="1" applyFill="1" applyBorder="1" applyAlignment="1" applyProtection="1">
      <alignment horizontal="center"/>
    </xf>
    <xf numFmtId="0" fontId="1" fillId="0" borderId="0" xfId="0" applyFont="1" applyFill="1" applyBorder="1" applyAlignment="1" applyProtection="1">
      <alignment horizontal="center"/>
    </xf>
    <xf numFmtId="0" fontId="0" fillId="0" borderId="0" xfId="0" applyFill="1" applyBorder="1" applyAlignment="1" applyProtection="1">
      <alignment horizontal="right"/>
    </xf>
    <xf numFmtId="0" fontId="0" fillId="0" borderId="0" xfId="0" applyBorder="1" applyAlignment="1" applyProtection="1">
      <alignment horizontal="right"/>
    </xf>
    <xf numFmtId="164" fontId="0" fillId="0" borderId="0" xfId="0" applyNumberFormat="1" applyBorder="1" applyAlignment="1" applyProtection="1">
      <alignment horizontal="center"/>
    </xf>
    <xf numFmtId="0" fontId="19" fillId="0" borderId="0" xfId="1" applyProtection="1"/>
    <xf numFmtId="0" fontId="20" fillId="0" borderId="0" xfId="0" applyFont="1" applyAlignment="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xf>
    <xf numFmtId="0" fontId="3" fillId="0" borderId="4" xfId="0" applyFont="1" applyFill="1" applyBorder="1" applyProtection="1"/>
    <xf numFmtId="0" fontId="0" fillId="0" borderId="5" xfId="0" applyFill="1" applyBorder="1" applyProtection="1"/>
    <xf numFmtId="0" fontId="1" fillId="7" borderId="20" xfId="0" applyFont="1" applyFill="1" applyBorder="1" applyAlignment="1" applyProtection="1">
      <alignment horizontal="center"/>
    </xf>
    <xf numFmtId="0" fontId="1" fillId="4" borderId="21" xfId="0" applyFont="1" applyFill="1" applyBorder="1" applyAlignment="1" applyProtection="1">
      <alignment horizontal="right"/>
    </xf>
    <xf numFmtId="0" fontId="0" fillId="5" borderId="22" xfId="0" applyFill="1" applyBorder="1" applyAlignment="1" applyProtection="1">
      <alignment horizontal="right"/>
    </xf>
    <xf numFmtId="0" fontId="0" fillId="0" borderId="23" xfId="0" applyFill="1" applyBorder="1" applyAlignment="1" applyProtection="1">
      <alignment horizontal="right"/>
    </xf>
    <xf numFmtId="0" fontId="0" fillId="5" borderId="23" xfId="0" applyFill="1" applyBorder="1" applyAlignment="1" applyProtection="1">
      <alignment horizontal="right"/>
    </xf>
    <xf numFmtId="0" fontId="0" fillId="0" borderId="4" xfId="0" applyFill="1" applyBorder="1" applyAlignment="1" applyProtection="1">
      <alignment horizontal="right"/>
    </xf>
    <xf numFmtId="164" fontId="0" fillId="0" borderId="5" xfId="0" applyNumberFormat="1" applyFill="1" applyBorder="1" applyAlignment="1" applyProtection="1">
      <alignment horizontal="center"/>
    </xf>
    <xf numFmtId="0" fontId="1" fillId="8" borderId="20" xfId="0" applyFont="1" applyFill="1" applyBorder="1" applyAlignment="1" applyProtection="1">
      <alignment horizontal="center"/>
    </xf>
    <xf numFmtId="0" fontId="0" fillId="0" borderId="22" xfId="0" applyFill="1" applyBorder="1" applyAlignment="1" applyProtection="1">
      <alignment horizontal="right"/>
    </xf>
    <xf numFmtId="0" fontId="0" fillId="0" borderId="22" xfId="0" applyFill="1" applyBorder="1" applyProtection="1"/>
    <xf numFmtId="0" fontId="0" fillId="0" borderId="6" xfId="0" applyFill="1" applyBorder="1" applyAlignment="1" applyProtection="1">
      <alignment horizontal="right"/>
    </xf>
    <xf numFmtId="164" fontId="0" fillId="0" borderId="7" xfId="0" applyNumberFormat="1" applyFill="1" applyBorder="1" applyAlignment="1" applyProtection="1">
      <alignment horizontal="center"/>
    </xf>
    <xf numFmtId="164" fontId="0" fillId="0" borderId="8" xfId="0" applyNumberFormat="1" applyFill="1" applyBorder="1" applyAlignment="1" applyProtection="1">
      <alignment horizontal="center"/>
    </xf>
    <xf numFmtId="0" fontId="1" fillId="0" borderId="5" xfId="0" applyFont="1" applyFill="1" applyBorder="1" applyAlignment="1" applyProtection="1">
      <alignment horizontal="center"/>
    </xf>
    <xf numFmtId="1" fontId="0" fillId="0" borderId="5" xfId="0" applyNumberFormat="1" applyFill="1" applyBorder="1" applyAlignment="1" applyProtection="1">
      <alignment horizontal="center"/>
    </xf>
    <xf numFmtId="0" fontId="0" fillId="0" borderId="0" xfId="0" applyAlignment="1"/>
    <xf numFmtId="0" fontId="0" fillId="0" borderId="4" xfId="0" applyBorder="1"/>
    <xf numFmtId="0" fontId="16" fillId="0" borderId="11" xfId="0" applyFont="1" applyFill="1" applyBorder="1" applyProtection="1">
      <protection locked="0"/>
    </xf>
    <xf numFmtId="0" fontId="11" fillId="6" borderId="1" xfId="0" applyFont="1" applyFill="1" applyBorder="1" applyAlignment="1" applyProtection="1">
      <alignment horizontal="left"/>
    </xf>
    <xf numFmtId="0" fontId="11" fillId="6" borderId="3" xfId="0" applyFont="1" applyFill="1" applyBorder="1" applyAlignment="1" applyProtection="1">
      <alignment horizontal="left"/>
    </xf>
    <xf numFmtId="0" fontId="11" fillId="6" borderId="6" xfId="0" applyFont="1" applyFill="1" applyBorder="1" applyAlignment="1" applyProtection="1">
      <alignment horizontal="left"/>
    </xf>
    <xf numFmtId="0" fontId="11" fillId="6" borderId="2" xfId="0" applyFont="1" applyFill="1" applyBorder="1" applyAlignment="1" applyProtection="1"/>
    <xf numFmtId="0" fontId="11" fillId="6" borderId="7" xfId="0" applyFont="1" applyFill="1" applyBorder="1" applyAlignment="1" applyProtection="1"/>
    <xf numFmtId="0" fontId="11" fillId="6" borderId="8" xfId="0" applyFont="1" applyFill="1" applyBorder="1" applyAlignment="1" applyProtection="1"/>
    <xf numFmtId="0" fontId="27" fillId="6" borderId="2" xfId="0" applyFont="1" applyFill="1" applyBorder="1" applyAlignment="1" applyProtection="1"/>
    <xf numFmtId="0" fontId="27" fillId="6" borderId="7" xfId="0" applyFont="1" applyFill="1" applyBorder="1" applyAlignment="1" applyProtection="1"/>
    <xf numFmtId="0" fontId="29" fillId="0" borderId="0" xfId="0" applyFont="1" applyAlignment="1">
      <alignment horizontal="left" vertical="center" indent="3" readingOrder="1"/>
    </xf>
    <xf numFmtId="0" fontId="0" fillId="0" borderId="18" xfId="0" applyBorder="1" applyAlignment="1">
      <alignment wrapText="1"/>
    </xf>
    <xf numFmtId="0" fontId="0" fillId="0" borderId="18" xfId="0" applyFont="1" applyBorder="1" applyAlignment="1">
      <alignment wrapText="1"/>
    </xf>
    <xf numFmtId="0" fontId="0" fillId="0" borderId="19" xfId="0" applyFont="1" applyBorder="1"/>
    <xf numFmtId="0" fontId="28" fillId="6" borderId="18" xfId="0" applyFont="1" applyFill="1" applyBorder="1"/>
    <xf numFmtId="0" fontId="29" fillId="0" borderId="0" xfId="0" applyFont="1" applyBorder="1" applyAlignment="1">
      <alignment horizontal="left" vertical="center" indent="3" readingOrder="1"/>
    </xf>
    <xf numFmtId="0" fontId="25" fillId="2" borderId="24" xfId="0" applyFont="1" applyFill="1" applyBorder="1" applyAlignment="1" applyProtection="1">
      <alignment horizontal="center"/>
    </xf>
    <xf numFmtId="0" fontId="2" fillId="0" borderId="0" xfId="0" applyFont="1" applyBorder="1" applyAlignment="1" applyProtection="1">
      <alignment horizontal="center"/>
    </xf>
    <xf numFmtId="0" fontId="25" fillId="0" borderId="1" xfId="0" applyFont="1" applyBorder="1" applyAlignment="1" applyProtection="1">
      <alignment horizontal="center" vertical="center" textRotation="90"/>
    </xf>
    <xf numFmtId="0" fontId="25" fillId="0" borderId="4" xfId="0" applyFont="1" applyBorder="1" applyAlignment="1" applyProtection="1">
      <alignment horizontal="center" vertical="center" textRotation="90"/>
    </xf>
    <xf numFmtId="0" fontId="25" fillId="0" borderId="6" xfId="0" applyFont="1" applyBorder="1" applyAlignment="1" applyProtection="1">
      <alignment horizontal="center" vertical="center" textRotation="90"/>
    </xf>
    <xf numFmtId="0" fontId="0" fillId="0" borderId="15" xfId="0" applyFont="1" applyBorder="1" applyAlignment="1" applyProtection="1">
      <alignment horizontal="right" wrapText="1"/>
    </xf>
    <xf numFmtId="0" fontId="0" fillId="0" borderId="16" xfId="0" applyFont="1" applyBorder="1" applyAlignment="1" applyProtection="1">
      <alignment horizontal="right" wrapText="1"/>
    </xf>
    <xf numFmtId="2" fontId="23" fillId="3" borderId="9" xfId="0" applyNumberFormat="1" applyFont="1" applyFill="1" applyBorder="1" applyAlignment="1" applyProtection="1">
      <alignment horizontal="left"/>
    </xf>
    <xf numFmtId="2" fontId="23" fillId="3" borderId="10" xfId="0" applyNumberFormat="1" applyFont="1" applyFill="1" applyBorder="1" applyAlignment="1" applyProtection="1">
      <alignment horizontal="left"/>
    </xf>
    <xf numFmtId="164" fontId="23" fillId="3" borderId="9" xfId="0" applyNumberFormat="1" applyFont="1" applyFill="1" applyBorder="1" applyAlignment="1" applyProtection="1">
      <alignment horizontal="left"/>
    </xf>
    <xf numFmtId="164" fontId="23" fillId="3" borderId="10" xfId="0" applyNumberFormat="1" applyFont="1" applyFill="1" applyBorder="1" applyAlignment="1" applyProtection="1">
      <alignment horizontal="left"/>
    </xf>
    <xf numFmtId="0" fontId="27" fillId="6" borderId="2" xfId="0" applyFont="1" applyFill="1" applyBorder="1" applyAlignment="1" applyProtection="1">
      <alignment horizontal="center"/>
      <protection locked="0"/>
    </xf>
    <xf numFmtId="0" fontId="27" fillId="6" borderId="7" xfId="0" applyFont="1" applyFill="1" applyBorder="1" applyAlignment="1" applyProtection="1">
      <alignment horizontal="center"/>
      <protection locked="0"/>
    </xf>
    <xf numFmtId="164" fontId="0" fillId="8" borderId="12" xfId="0" applyNumberFormat="1" applyFill="1" applyBorder="1" applyAlignment="1" applyProtection="1">
      <alignment horizontal="left"/>
    </xf>
    <xf numFmtId="164" fontId="0" fillId="8" borderId="14" xfId="0" applyNumberFormat="1" applyFill="1" applyBorder="1" applyAlignment="1" applyProtection="1">
      <alignment horizontal="left"/>
    </xf>
    <xf numFmtId="164" fontId="0" fillId="8" borderId="13" xfId="0" applyNumberFormat="1" applyFill="1" applyBorder="1" applyAlignment="1" applyProtection="1">
      <alignment horizontal="left"/>
    </xf>
    <xf numFmtId="0" fontId="1" fillId="7" borderId="14" xfId="0" applyFont="1" applyFill="1" applyBorder="1" applyAlignment="1" applyProtection="1">
      <alignment horizontal="center"/>
    </xf>
    <xf numFmtId="0" fontId="1" fillId="7" borderId="13" xfId="0" applyFont="1" applyFill="1" applyBorder="1" applyAlignment="1" applyProtection="1">
      <alignment horizontal="center"/>
    </xf>
    <xf numFmtId="0" fontId="1" fillId="8" borderId="14" xfId="0" applyFont="1" applyFill="1" applyBorder="1" applyAlignment="1" applyProtection="1">
      <alignment horizontal="center"/>
    </xf>
    <xf numFmtId="0" fontId="1" fillId="8" borderId="13" xfId="0" applyFont="1" applyFill="1" applyBorder="1" applyAlignment="1" applyProtection="1">
      <alignment horizontal="center"/>
    </xf>
    <xf numFmtId="0" fontId="25" fillId="0" borderId="17" xfId="0" applyFont="1" applyBorder="1" applyAlignment="1" applyProtection="1">
      <alignment horizontal="center" vertical="center" textRotation="90"/>
    </xf>
    <xf numFmtId="0" fontId="25" fillId="0" borderId="18" xfId="0" applyFont="1" applyBorder="1" applyAlignment="1" applyProtection="1">
      <alignment horizontal="center" vertical="center" textRotation="90"/>
    </xf>
    <xf numFmtId="0" fontId="25" fillId="0" borderId="19" xfId="0" applyFont="1" applyBorder="1" applyAlignment="1" applyProtection="1">
      <alignment horizontal="center" vertical="center" textRotation="90"/>
    </xf>
    <xf numFmtId="0" fontId="0" fillId="7" borderId="12" xfId="0" applyFont="1" applyFill="1" applyBorder="1" applyAlignment="1" applyProtection="1">
      <alignment horizontal="left"/>
    </xf>
  </cellXfs>
  <cellStyles count="2">
    <cellStyle name="Hyperlink" xfId="1" builtinId="8"/>
    <cellStyle name="Standaard" xfId="0" builtinId="0"/>
  </cellStyles>
  <dxfs count="47">
    <dxf>
      <font>
        <b/>
        <i val="0"/>
      </font>
      <fill>
        <patternFill>
          <bgColor theme="6" tint="-0.24994659260841701"/>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ont>
        <b/>
        <i val="0"/>
      </font>
      <fill>
        <patternFill>
          <bgColor theme="6" tint="-0.24994659260841701"/>
        </patternFill>
      </fill>
    </dxf>
    <dxf>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border>
        <left style="thin">
          <color auto="1"/>
        </left>
        <right style="thin">
          <color auto="1"/>
        </right>
        <top style="thin">
          <color auto="1"/>
        </top>
        <bottom style="thin">
          <color auto="1"/>
        </bottom>
      </border>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ill>
        <patternFill>
          <bgColor theme="6" tint="-0.24994659260841701"/>
        </patternFill>
      </fill>
    </dxf>
    <dxf>
      <font>
        <b/>
        <i val="0"/>
      </font>
      <fill>
        <patternFill>
          <bgColor theme="6" tint="-0.24994659260841701"/>
        </patternFill>
      </fill>
    </dxf>
    <dxf>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dxf>
    <dxf>
      <font>
        <b/>
        <i val="0"/>
      </font>
      <fill>
        <patternFill>
          <bgColor theme="6" tint="-0.24994659260841701"/>
        </patternFill>
      </fill>
      <border>
        <left style="thin">
          <color auto="1"/>
        </left>
        <right style="thin">
          <color auto="1"/>
        </right>
        <top style="thin">
          <color auto="1"/>
        </top>
        <bottom style="thin">
          <color auto="1"/>
        </bottom>
      </border>
    </dxf>
    <dxf>
      <font>
        <b/>
        <i val="0"/>
      </font>
      <fill>
        <patternFill>
          <bgColor theme="6" tint="-0.24994659260841701"/>
        </patternFill>
      </fill>
      <border>
        <left style="thin">
          <color auto="1"/>
        </left>
        <right style="thin">
          <color auto="1"/>
        </right>
        <top style="thin">
          <color auto="1"/>
        </top>
        <bottom style="thin">
          <color auto="1"/>
        </bottom>
      </border>
    </dxf>
    <dxf>
      <font>
        <b/>
        <i val="0"/>
      </font>
      <fill>
        <patternFill>
          <bgColor theme="6" tint="-0.24994659260841701"/>
        </patternFill>
      </fill>
      <border>
        <left style="thin">
          <color auto="1"/>
        </left>
        <right style="thin">
          <color auto="1"/>
        </right>
        <top style="thin">
          <color auto="1"/>
        </top>
        <bottom style="thin">
          <color auto="1"/>
        </bottom>
      </border>
    </dxf>
    <dxf>
      <fill>
        <patternFill>
          <bgColor rgb="FFFF0000"/>
        </pattern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5" tint="0.79998168889431442"/>
        </patternFill>
      </fill>
      <border>
        <left style="thin">
          <color theme="1"/>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6" tint="-0.24994659260841701"/>
        </patternFill>
      </fill>
    </dxf>
  </dxfs>
  <tableStyles count="0" defaultTableStyle="TableStyleMedium2" defaultPivotStyle="PivotStyleLight16"/>
  <colors>
    <mruColors>
      <color rgb="FF006600"/>
      <color rgb="FF005800"/>
      <color rgb="FFFFFFDD"/>
      <color rgb="FFE1F7E1"/>
      <color rgb="FF004200"/>
      <color rgb="FFFFFFEF"/>
      <color rgb="FFEFFFEF"/>
      <color rgb="FFE1FFE1"/>
      <color rgb="FFE2FEE6"/>
      <color rgb="FFB9D4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32170</xdr:colOff>
      <xdr:row>83</xdr:row>
      <xdr:rowOff>5290</xdr:rowOff>
    </xdr:from>
    <xdr:to>
      <xdr:col>10</xdr:col>
      <xdr:colOff>555277</xdr:colOff>
      <xdr:row>88</xdr:row>
      <xdr:rowOff>176894</xdr:rowOff>
    </xdr:to>
    <xdr:pic>
      <xdr:nvPicPr>
        <xdr:cNvPr id="9" name="Afbeelding 8">
          <a:extLst>
            <a:ext uri="{FF2B5EF4-FFF2-40B4-BE49-F238E27FC236}">
              <a16:creationId xmlns:a16="http://schemas.microsoft.com/office/drawing/2014/main" xmlns="" id="{1A1B9C21-2B75-4873-A9E2-9D5FC656BD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795" y="16801040"/>
          <a:ext cx="2428107" cy="1076479"/>
        </a:xfrm>
        <a:prstGeom prst="rect">
          <a:avLst/>
        </a:prstGeom>
        <a:ln>
          <a:solidFill>
            <a:sysClr val="windowText" lastClr="000000"/>
          </a:solidFill>
        </a:ln>
      </xdr:spPr>
    </xdr:pic>
    <xdr:clientData/>
  </xdr:twoCellAnchor>
  <xdr:twoCellAnchor editAs="oneCell">
    <xdr:from>
      <xdr:col>2</xdr:col>
      <xdr:colOff>508000</xdr:colOff>
      <xdr:row>83</xdr:row>
      <xdr:rowOff>2</xdr:rowOff>
    </xdr:from>
    <xdr:to>
      <xdr:col>2</xdr:col>
      <xdr:colOff>2499068</xdr:colOff>
      <xdr:row>89</xdr:row>
      <xdr:rowOff>2890</xdr:rowOff>
    </xdr:to>
    <xdr:pic>
      <xdr:nvPicPr>
        <xdr:cNvPr id="10" name="Afbeelding 9">
          <a:extLst>
            <a:ext uri="{FF2B5EF4-FFF2-40B4-BE49-F238E27FC236}">
              <a16:creationId xmlns:a16="http://schemas.microsoft.com/office/drawing/2014/main" xmlns="" id="{4331DBB5-FCCE-43FC-A1BF-C9D453A48A0E}"/>
            </a:ext>
          </a:extLst>
        </xdr:cNvPr>
        <xdr:cNvPicPr>
          <a:picLocks noChangeAspect="1"/>
        </xdr:cNvPicPr>
      </xdr:nvPicPr>
      <xdr:blipFill rotWithShape="1">
        <a:blip xmlns:r="http://schemas.openxmlformats.org/officeDocument/2006/relationships" r:embed="rId2"/>
        <a:srcRect l="5717" t="4189" r="6240" b="6814"/>
        <a:stretch/>
      </xdr:blipFill>
      <xdr:spPr>
        <a:xfrm>
          <a:off x="904875" y="16795752"/>
          <a:ext cx="1991068" cy="1098263"/>
        </a:xfrm>
        <a:prstGeom prst="rect">
          <a:avLst/>
        </a:prstGeom>
        <a:ln>
          <a:solidFill>
            <a:sysClr val="windowText" lastClr="000000"/>
          </a:solidFill>
        </a:ln>
      </xdr:spPr>
    </xdr:pic>
    <xdr:clientData/>
  </xdr:twoCellAnchor>
  <xdr:twoCellAnchor editAs="oneCell">
    <xdr:from>
      <xdr:col>5</xdr:col>
      <xdr:colOff>523876</xdr:colOff>
      <xdr:row>83</xdr:row>
      <xdr:rowOff>0</xdr:rowOff>
    </xdr:from>
    <xdr:to>
      <xdr:col>7</xdr:col>
      <xdr:colOff>791896</xdr:colOff>
      <xdr:row>88</xdr:row>
      <xdr:rowOff>176894</xdr:rowOff>
    </xdr:to>
    <xdr:pic>
      <xdr:nvPicPr>
        <xdr:cNvPr id="11" name="Afbeelding 10">
          <a:extLst>
            <a:ext uri="{FF2B5EF4-FFF2-40B4-BE49-F238E27FC236}">
              <a16:creationId xmlns:a16="http://schemas.microsoft.com/office/drawing/2014/main" xmlns="" id="{F6593AA6-D1D8-448F-8244-3C6FD1930210}"/>
            </a:ext>
          </a:extLst>
        </xdr:cNvPr>
        <xdr:cNvPicPr>
          <a:picLocks noChangeAspect="1"/>
        </xdr:cNvPicPr>
      </xdr:nvPicPr>
      <xdr:blipFill rotWithShape="1">
        <a:blip xmlns:r="http://schemas.openxmlformats.org/officeDocument/2006/relationships" r:embed="rId3"/>
        <a:srcRect l="6176" t="8374" r="6353" b="17179"/>
        <a:stretch/>
      </xdr:blipFill>
      <xdr:spPr>
        <a:xfrm>
          <a:off x="5905501" y="16795750"/>
          <a:ext cx="2236520" cy="1081769"/>
        </a:xfrm>
        <a:prstGeom prst="rect">
          <a:avLst/>
        </a:prstGeom>
        <a:ln>
          <a:solidFill>
            <a:sysClr val="windowText" lastClr="000000"/>
          </a:solidFill>
        </a:ln>
      </xdr:spPr>
    </xdr:pic>
    <xdr:clientData/>
  </xdr:twoCellAnchor>
  <xdr:twoCellAnchor editAs="oneCell">
    <xdr:from>
      <xdr:col>2</xdr:col>
      <xdr:colOff>2725210</xdr:colOff>
      <xdr:row>83</xdr:row>
      <xdr:rowOff>2</xdr:rowOff>
    </xdr:from>
    <xdr:to>
      <xdr:col>4</xdr:col>
      <xdr:colOff>738589</xdr:colOff>
      <xdr:row>88</xdr:row>
      <xdr:rowOff>176894</xdr:rowOff>
    </xdr:to>
    <xdr:pic>
      <xdr:nvPicPr>
        <xdr:cNvPr id="12" name="Afbeelding 11">
          <a:extLst>
            <a:ext uri="{FF2B5EF4-FFF2-40B4-BE49-F238E27FC236}">
              <a16:creationId xmlns:a16="http://schemas.microsoft.com/office/drawing/2014/main" xmlns="" id="{04AF77E8-AF26-44AB-8168-1BBBE66F8EC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22085" y="16795752"/>
          <a:ext cx="2569504" cy="1081767"/>
        </a:xfrm>
        <a:prstGeom prst="rect">
          <a:avLst/>
        </a:prstGeom>
        <a:ln>
          <a:solidFill>
            <a:sysClr val="windowText" lastClr="000000"/>
          </a:solidFill>
        </a:ln>
      </xdr:spPr>
    </xdr:pic>
    <xdr:clientData/>
  </xdr:twoCellAnchor>
  <xdr:twoCellAnchor>
    <xdr:from>
      <xdr:col>4</xdr:col>
      <xdr:colOff>393700</xdr:colOff>
      <xdr:row>16</xdr:row>
      <xdr:rowOff>25400</xdr:rowOff>
    </xdr:from>
    <xdr:to>
      <xdr:col>4</xdr:col>
      <xdr:colOff>594782</xdr:colOff>
      <xdr:row>17</xdr:row>
      <xdr:rowOff>120650</xdr:rowOff>
    </xdr:to>
    <xdr:sp macro="" textlink="">
      <xdr:nvSpPr>
        <xdr:cNvPr id="6" name="Pijl: omlaag 5">
          <a:extLst>
            <a:ext uri="{FF2B5EF4-FFF2-40B4-BE49-F238E27FC236}">
              <a16:creationId xmlns:a16="http://schemas.microsoft.com/office/drawing/2014/main" xmlns="" id="{A42995A0-E503-4188-B8C8-27B8D06035E7}"/>
            </a:ext>
          </a:extLst>
        </xdr:cNvPr>
        <xdr:cNvSpPr/>
      </xdr:nvSpPr>
      <xdr:spPr>
        <a:xfrm>
          <a:off x="5981700" y="4000500"/>
          <a:ext cx="201082" cy="349250"/>
        </a:xfrm>
        <a:prstGeom prst="downArrow">
          <a:avLst/>
        </a:prstGeom>
        <a:solidFill>
          <a:srgbClr val="92D050"/>
        </a:solidFill>
        <a:ln>
          <a:solidFill>
            <a:schemeClr val="bg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nl-NL" sz="1100"/>
        </a:p>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nie\AppData\Local\Microsoft\Windows\INetCache\Content.Outlook\LOF1U0C1\Tool_Jaap_Weidegangadvies%20NNW%202018%2025%20nov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Blad3"/>
    </sheetNames>
    <sheetDataSet>
      <sheetData sheetId="0">
        <row r="62">
          <cell r="B62" t="str">
            <v>Tips bij dit systeem</v>
          </cell>
        </row>
        <row r="73">
          <cell r="B73" t="str">
            <v>nieuw nederlands weiden</v>
          </cell>
        </row>
        <row r="74">
          <cell r="B74" t="str">
            <v>roterend standweiden</v>
          </cell>
        </row>
        <row r="75">
          <cell r="B75" t="str">
            <v>voorbeelden nieuw nederlands standweiden</v>
          </cell>
        </row>
        <row r="76">
          <cell r="B76" t="str">
            <v>extensieve beweiding</v>
          </cell>
        </row>
        <row r="77">
          <cell r="B77" t="str">
            <v>beweiding in 2 blokken</v>
          </cell>
        </row>
        <row r="78">
          <cell r="B78" t="str">
            <v>intensief beweiden op 9 percelen</v>
          </cell>
        </row>
        <row r="79">
          <cell r="B79" t="str">
            <v>intensief beweiden op 6 percelen</v>
          </cell>
        </row>
        <row r="80">
          <cell r="B80" t="str">
            <v>intensief beweiden met zomerstop</v>
          </cell>
        </row>
        <row r="81">
          <cell r="B81" t="str">
            <v>gemiddelde grasgroeicurve in Nederland</v>
          </cell>
        </row>
        <row r="82">
          <cell r="B82" t="str">
            <v>Tips bij dit systeem</v>
          </cell>
        </row>
        <row r="83">
          <cell r="B83" t="str">
            <v>beweiden jongvee</v>
          </cell>
        </row>
      </sheetData>
      <sheetData sheetId="1"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02"/>
  <sheetViews>
    <sheetView showGridLines="0" tabSelected="1" zoomScale="83" zoomScaleNormal="50" workbookViewId="0">
      <selection activeCell="E19" sqref="E19"/>
    </sheetView>
  </sheetViews>
  <sheetFormatPr defaultColWidth="8.6640625" defaultRowHeight="14.4" x14ac:dyDescent="0.3"/>
  <cols>
    <col min="1" max="1" width="8.6640625" style="4"/>
    <col min="2" max="2" width="5.6640625" style="4" customWidth="1"/>
    <col min="3" max="3" width="45.6640625" style="4" customWidth="1"/>
    <col min="4" max="4" width="19.5546875" style="4" customWidth="1"/>
    <col min="5" max="6" width="13.5546875" style="4" customWidth="1"/>
    <col min="7" max="7" width="14.44140625" style="4" customWidth="1"/>
    <col min="8" max="10" width="13.5546875" style="4" customWidth="1"/>
    <col min="11" max="11" width="16.44140625" style="4" customWidth="1"/>
    <col min="12" max="12" width="4.88671875" style="4" customWidth="1"/>
    <col min="13" max="13" width="8.5546875" style="4" customWidth="1"/>
    <col min="14" max="14" width="5.44140625" style="4" customWidth="1"/>
    <col min="15" max="15" width="18.109375" style="4" hidden="1" customWidth="1"/>
    <col min="16" max="16" width="8.6640625" style="4"/>
    <col min="17" max="17" width="10" style="4" bestFit="1" customWidth="1"/>
    <col min="18" max="16384" width="8.6640625" style="4"/>
  </cols>
  <sheetData>
    <row r="1" spans="2:20" ht="31.2" x14ac:dyDescent="0.6">
      <c r="B1" s="130"/>
      <c r="C1" s="130"/>
      <c r="D1" s="130"/>
      <c r="E1" s="130"/>
      <c r="F1" s="130"/>
      <c r="G1" s="130"/>
      <c r="H1" s="130"/>
      <c r="I1" s="130"/>
      <c r="J1" s="130"/>
      <c r="K1" s="130"/>
      <c r="L1" s="93"/>
      <c r="M1" s="3"/>
    </row>
    <row r="2" spans="2:20" ht="31.8" thickBot="1" x14ac:dyDescent="0.65">
      <c r="B2" s="130"/>
      <c r="C2" s="130"/>
      <c r="D2" s="130"/>
      <c r="E2" s="130"/>
      <c r="F2" s="130"/>
      <c r="G2" s="130"/>
      <c r="H2" s="130"/>
      <c r="I2" s="130"/>
      <c r="J2" s="130"/>
      <c r="K2" s="130"/>
      <c r="L2" s="93"/>
      <c r="M2" s="3"/>
    </row>
    <row r="3" spans="2:20" ht="31.2" x14ac:dyDescent="0.6">
      <c r="B3" s="93"/>
      <c r="C3" s="115" t="s">
        <v>3</v>
      </c>
      <c r="D3" s="121" t="s">
        <v>28</v>
      </c>
      <c r="E3" s="140"/>
      <c r="F3" s="140"/>
      <c r="G3" s="140"/>
      <c r="H3" s="118"/>
      <c r="I3" s="118"/>
      <c r="J3" s="118"/>
      <c r="K3" s="118"/>
      <c r="L3" s="116"/>
      <c r="M3" s="3"/>
    </row>
    <row r="4" spans="2:20" ht="31.8" thickBot="1" x14ac:dyDescent="0.65">
      <c r="B4" s="94"/>
      <c r="C4" s="117"/>
      <c r="D4" s="122" t="s">
        <v>29</v>
      </c>
      <c r="E4" s="141"/>
      <c r="F4" s="141"/>
      <c r="G4" s="141"/>
      <c r="H4" s="119"/>
      <c r="I4" s="119"/>
      <c r="J4" s="119"/>
      <c r="K4" s="119"/>
      <c r="L4" s="120"/>
      <c r="M4" s="3"/>
    </row>
    <row r="5" spans="2:20" ht="14.4" customHeight="1" thickBot="1" x14ac:dyDescent="0.65">
      <c r="B5" s="5"/>
      <c r="C5" s="6"/>
      <c r="D5" s="6"/>
      <c r="E5" s="6"/>
      <c r="F5" s="6"/>
      <c r="G5" s="6"/>
      <c r="H5" s="6"/>
      <c r="I5" s="6"/>
      <c r="J5" s="6"/>
      <c r="K5" s="6"/>
      <c r="L5" s="6"/>
      <c r="M5" s="3"/>
    </row>
    <row r="6" spans="2:20" ht="12.6" customHeight="1" x14ac:dyDescent="0.45">
      <c r="B6" s="131" t="s">
        <v>9</v>
      </c>
      <c r="C6" s="7"/>
      <c r="D6" s="8"/>
      <c r="E6" s="8"/>
      <c r="F6" s="8"/>
      <c r="G6" s="8"/>
      <c r="H6" s="8"/>
      <c r="I6" s="8"/>
      <c r="J6" s="8"/>
      <c r="K6" s="9"/>
      <c r="L6" s="10"/>
      <c r="M6" s="3"/>
      <c r="N6" s="11"/>
    </row>
    <row r="7" spans="2:20" ht="15.6" x14ac:dyDescent="0.3">
      <c r="B7" s="132"/>
      <c r="C7" s="12" t="str">
        <f>"Invullen (rood)"</f>
        <v>Invullen (rood)</v>
      </c>
      <c r="D7" s="3"/>
      <c r="E7" s="3"/>
      <c r="F7" s="3"/>
      <c r="G7" s="3" t="s">
        <v>27</v>
      </c>
      <c r="H7" s="3"/>
      <c r="I7" s="3"/>
      <c r="J7" s="3"/>
      <c r="K7" s="3"/>
      <c r="L7" s="13"/>
      <c r="M7" s="3"/>
      <c r="O7" s="3"/>
    </row>
    <row r="8" spans="2:20" ht="17.399999999999999" customHeight="1" x14ac:dyDescent="0.3">
      <c r="B8" s="132"/>
      <c r="C8" s="14" t="s">
        <v>17</v>
      </c>
      <c r="D8" s="1"/>
      <c r="E8" s="134"/>
      <c r="F8" s="135"/>
      <c r="G8" s="114"/>
      <c r="H8" s="15">
        <f>IF(G8="",50,G8)</f>
        <v>50</v>
      </c>
      <c r="I8" s="3"/>
      <c r="J8" s="3"/>
      <c r="K8" s="3"/>
      <c r="L8" s="13"/>
      <c r="M8" s="3"/>
    </row>
    <row r="9" spans="2:20" ht="17.100000000000001" customHeight="1" x14ac:dyDescent="0.3">
      <c r="B9" s="132"/>
      <c r="C9" s="14" t="s">
        <v>16</v>
      </c>
      <c r="D9" s="1"/>
      <c r="E9" s="3"/>
      <c r="F9" s="3"/>
      <c r="G9" s="16" t="s">
        <v>30</v>
      </c>
      <c r="H9" s="3"/>
      <c r="I9" s="16"/>
      <c r="J9" s="16"/>
      <c r="K9" s="3"/>
      <c r="L9" s="13"/>
      <c r="M9" s="3"/>
    </row>
    <row r="10" spans="2:20" ht="16.2" thickBot="1" x14ac:dyDescent="0.35">
      <c r="B10" s="133"/>
      <c r="C10" s="14" t="s">
        <v>26</v>
      </c>
      <c r="D10" s="1"/>
      <c r="E10" s="17"/>
      <c r="F10" s="18"/>
      <c r="G10" s="19"/>
      <c r="H10" s="3"/>
      <c r="I10" s="3"/>
      <c r="J10" s="3"/>
      <c r="K10" s="3"/>
      <c r="L10" s="13"/>
      <c r="M10" s="3"/>
    </row>
    <row r="11" spans="2:20" ht="15" thickBot="1" x14ac:dyDescent="0.35">
      <c r="B11" s="20"/>
      <c r="C11" s="21"/>
      <c r="D11" s="22"/>
      <c r="E11" s="22"/>
      <c r="F11" s="23"/>
      <c r="G11" s="24"/>
      <c r="H11" s="25"/>
      <c r="I11" s="25"/>
      <c r="J11" s="25"/>
      <c r="K11" s="25"/>
      <c r="L11" s="26"/>
      <c r="M11" s="3"/>
    </row>
    <row r="12" spans="2:20" x14ac:dyDescent="0.3">
      <c r="B12" s="20"/>
      <c r="C12" s="27"/>
      <c r="D12" s="17"/>
      <c r="E12" s="17"/>
      <c r="F12" s="28"/>
      <c r="G12" s="19"/>
      <c r="H12" s="3"/>
      <c r="I12" s="3"/>
      <c r="J12" s="3"/>
      <c r="K12" s="3"/>
      <c r="L12" s="3"/>
      <c r="M12" s="3"/>
    </row>
    <row r="13" spans="2:20" ht="15" thickBot="1" x14ac:dyDescent="0.35">
      <c r="B13" s="29"/>
      <c r="C13" s="3"/>
      <c r="D13" s="3"/>
      <c r="E13" s="3"/>
      <c r="F13" s="3"/>
      <c r="G13" s="3"/>
      <c r="H13" s="3"/>
      <c r="I13" s="3"/>
      <c r="J13" s="3"/>
      <c r="K13" s="3"/>
      <c r="L13" s="3"/>
      <c r="M13" s="3"/>
    </row>
    <row r="14" spans="2:20" ht="15.9" customHeight="1" x14ac:dyDescent="0.3">
      <c r="B14" s="131" t="s">
        <v>10</v>
      </c>
      <c r="C14" s="30"/>
      <c r="D14" s="31"/>
      <c r="E14" s="31"/>
      <c r="F14" s="31"/>
      <c r="G14" s="31"/>
      <c r="H14" s="31"/>
      <c r="I14" s="31"/>
      <c r="J14" s="31"/>
      <c r="K14" s="31"/>
      <c r="L14" s="32"/>
      <c r="M14" s="3"/>
      <c r="R14" s="3"/>
    </row>
    <row r="15" spans="2:20" ht="15.6" customHeight="1" x14ac:dyDescent="0.3">
      <c r="B15" s="132"/>
      <c r="C15" s="33" t="s">
        <v>15</v>
      </c>
      <c r="D15" s="34" t="s">
        <v>11</v>
      </c>
      <c r="E15" s="35" t="e">
        <f>D9/ (D8/H8)</f>
        <v>#DIV/0!</v>
      </c>
      <c r="F15" s="36"/>
      <c r="G15" s="136" t="e">
        <f>"perceelsgrootte:      " &amp;  FLOOR((D9/E15),0.5) &amp; " a " &amp; CEILING((D9/E15),0.5)</f>
        <v>#DIV/0!</v>
      </c>
      <c r="H15" s="137"/>
      <c r="I15" s="37"/>
      <c r="J15" s="138" t="e">
        <f>"koeien per hectare :          "   &amp; ROUND(D8/D9,0)</f>
        <v>#DIV/0!</v>
      </c>
      <c r="K15" s="139"/>
      <c r="L15" s="38"/>
      <c r="M15" s="3"/>
      <c r="R15" s="3"/>
      <c r="T15" s="3"/>
    </row>
    <row r="16" spans="2:20" ht="15" customHeight="1" x14ac:dyDescent="0.3">
      <c r="B16" s="132"/>
      <c r="C16" s="39"/>
      <c r="D16" s="40"/>
      <c r="E16" s="40"/>
      <c r="F16" s="40"/>
      <c r="G16" s="40"/>
      <c r="H16" s="40"/>
      <c r="I16" s="40"/>
      <c r="J16" s="40"/>
      <c r="K16" s="40"/>
      <c r="L16" s="41"/>
      <c r="M16" s="3"/>
      <c r="R16" s="3"/>
    </row>
    <row r="17" spans="2:26" ht="19.5" customHeight="1" thickBot="1" x14ac:dyDescent="0.35">
      <c r="B17" s="133"/>
      <c r="C17" s="12" t="s">
        <v>4</v>
      </c>
      <c r="D17" s="16"/>
      <c r="E17" s="16"/>
      <c r="F17" s="16"/>
      <c r="G17" s="16"/>
      <c r="H17" s="16"/>
      <c r="I17" s="16"/>
      <c r="J17" s="3"/>
      <c r="K17" s="3"/>
      <c r="L17" s="13"/>
      <c r="M17" s="3"/>
      <c r="R17" s="3"/>
    </row>
    <row r="18" spans="2:26" ht="15" customHeight="1" x14ac:dyDescent="0.3">
      <c r="B18" s="29"/>
      <c r="C18" s="12"/>
      <c r="D18" s="3"/>
      <c r="E18" s="3"/>
      <c r="F18" s="16"/>
      <c r="G18" s="3"/>
      <c r="H18" s="3"/>
      <c r="I18" s="16"/>
      <c r="J18" s="3"/>
      <c r="K18" s="3"/>
      <c r="L18" s="13"/>
      <c r="M18" s="3"/>
      <c r="R18" s="3"/>
    </row>
    <row r="19" spans="2:26" ht="15.6" x14ac:dyDescent="0.3">
      <c r="C19" s="42"/>
      <c r="D19" s="43" t="s">
        <v>11</v>
      </c>
      <c r="E19" s="2">
        <v>22</v>
      </c>
      <c r="F19" s="16"/>
      <c r="I19" s="16"/>
      <c r="L19" s="13"/>
      <c r="M19" s="3"/>
    </row>
    <row r="20" spans="2:26" ht="15.6" x14ac:dyDescent="0.3">
      <c r="C20" s="33" t="s">
        <v>19</v>
      </c>
      <c r="D20" s="44" t="s">
        <v>18</v>
      </c>
      <c r="E20" s="45">
        <f>D9/E19</f>
        <v>0</v>
      </c>
      <c r="F20" s="3"/>
      <c r="G20" s="3"/>
      <c r="H20" s="3"/>
      <c r="I20" s="3"/>
      <c r="J20" s="3"/>
      <c r="K20" s="3"/>
      <c r="L20" s="13"/>
      <c r="M20" s="3"/>
    </row>
    <row r="21" spans="2:26" ht="18.899999999999999" customHeight="1" x14ac:dyDescent="0.3">
      <c r="C21" s="42"/>
      <c r="D21" s="46"/>
      <c r="E21" s="3"/>
      <c r="F21" s="3"/>
      <c r="G21" s="3"/>
      <c r="H21" s="3"/>
      <c r="I21" s="3"/>
      <c r="J21" s="3"/>
      <c r="K21" s="3"/>
      <c r="L21" s="13"/>
      <c r="M21" s="3"/>
    </row>
    <row r="22" spans="2:26" ht="15.6" x14ac:dyDescent="0.3">
      <c r="C22" s="42"/>
      <c r="D22" s="46"/>
      <c r="E22" s="3"/>
      <c r="F22" s="3"/>
      <c r="I22" s="3"/>
      <c r="J22" s="3"/>
      <c r="K22" s="3"/>
      <c r="L22" s="13"/>
      <c r="M22" s="3"/>
    </row>
    <row r="23" spans="2:26" ht="21.9" customHeight="1" thickBot="1" x14ac:dyDescent="0.35">
      <c r="C23" s="47"/>
      <c r="D23" s="48"/>
      <c r="E23" s="49"/>
      <c r="F23" s="49"/>
      <c r="G23" s="49"/>
      <c r="H23" s="49"/>
      <c r="I23" s="49"/>
      <c r="J23" s="25"/>
      <c r="K23" s="25"/>
      <c r="L23" s="26"/>
      <c r="M23" s="3"/>
    </row>
    <row r="24" spans="2:26" ht="21.9" customHeight="1" x14ac:dyDescent="0.3">
      <c r="C24" s="50"/>
      <c r="D24" s="51"/>
      <c r="E24" s="16"/>
      <c r="F24" s="16"/>
      <c r="G24" s="16"/>
      <c r="H24" s="16"/>
      <c r="I24" s="16"/>
      <c r="J24" s="3"/>
      <c r="K24" s="3"/>
      <c r="L24" s="3"/>
      <c r="M24" s="3"/>
      <c r="P24" s="52"/>
    </row>
    <row r="25" spans="2:26" ht="17.399999999999999" customHeight="1" thickBot="1" x14ac:dyDescent="0.35">
      <c r="C25" s="50"/>
      <c r="D25" s="51"/>
      <c r="E25" s="16"/>
      <c r="F25" s="16"/>
      <c r="G25" s="16"/>
      <c r="H25" s="16"/>
      <c r="I25" s="16"/>
      <c r="J25" s="3"/>
      <c r="K25" s="3"/>
      <c r="L25" s="3"/>
      <c r="M25" s="3"/>
    </row>
    <row r="26" spans="2:26" ht="21" customHeight="1" x14ac:dyDescent="0.3">
      <c r="B26" s="131" t="s">
        <v>13</v>
      </c>
      <c r="C26" s="53" t="s">
        <v>12</v>
      </c>
      <c r="D26" s="54"/>
      <c r="E26" s="55"/>
      <c r="F26" s="55"/>
      <c r="G26" s="55"/>
      <c r="H26" s="55"/>
      <c r="I26" s="55"/>
      <c r="J26" s="31"/>
      <c r="K26" s="31"/>
      <c r="L26" s="32"/>
      <c r="M26" s="3"/>
    </row>
    <row r="27" spans="2:26" ht="15.6" x14ac:dyDescent="0.3">
      <c r="B27" s="132"/>
      <c r="C27" s="56"/>
      <c r="D27" s="57"/>
      <c r="E27" s="40"/>
      <c r="F27" s="40"/>
      <c r="G27" s="40"/>
      <c r="H27" s="40"/>
      <c r="I27" s="40"/>
      <c r="J27" s="36"/>
      <c r="K27" s="36"/>
      <c r="L27" s="58"/>
      <c r="M27" s="3"/>
    </row>
    <row r="28" spans="2:26" ht="15.6" x14ac:dyDescent="0.3">
      <c r="B28" s="132"/>
      <c r="C28" s="59"/>
      <c r="D28" s="60"/>
      <c r="E28" s="61"/>
      <c r="F28" s="61"/>
      <c r="G28" s="61"/>
      <c r="H28" s="61"/>
      <c r="I28" s="61"/>
      <c r="J28" s="62"/>
      <c r="K28" s="62"/>
      <c r="L28" s="63"/>
      <c r="M28" s="3"/>
    </row>
    <row r="29" spans="2:26" ht="18" customHeight="1" x14ac:dyDescent="0.3">
      <c r="B29" s="132"/>
      <c r="C29" s="42"/>
      <c r="D29" s="3"/>
      <c r="E29" s="145" t="s">
        <v>7</v>
      </c>
      <c r="F29" s="146"/>
      <c r="G29" s="147" t="s">
        <v>8</v>
      </c>
      <c r="H29" s="148"/>
      <c r="I29" s="16"/>
      <c r="J29" s="3"/>
      <c r="K29" s="3"/>
      <c r="L29" s="13"/>
      <c r="M29" s="3"/>
    </row>
    <row r="30" spans="2:26" ht="15.6" customHeight="1" x14ac:dyDescent="0.3">
      <c r="B30" s="132"/>
      <c r="C30" s="42"/>
      <c r="D30" s="64" t="s">
        <v>11</v>
      </c>
      <c r="E30" s="64" t="s">
        <v>5</v>
      </c>
      <c r="F30" s="64" t="s">
        <v>6</v>
      </c>
      <c r="G30" s="64" t="s">
        <v>5</v>
      </c>
      <c r="H30" s="64" t="s">
        <v>6</v>
      </c>
      <c r="I30" s="65"/>
      <c r="J30" s="3"/>
      <c r="K30" s="3"/>
      <c r="L30" s="13"/>
      <c r="M30" s="3"/>
    </row>
    <row r="31" spans="2:26" ht="15.6" x14ac:dyDescent="0.3">
      <c r="B31" s="132"/>
      <c r="C31" s="42"/>
      <c r="D31" s="66">
        <v>24</v>
      </c>
      <c r="E31" s="67">
        <v>8</v>
      </c>
      <c r="F31" s="67">
        <v>16</v>
      </c>
      <c r="G31" s="68">
        <v>12</v>
      </c>
      <c r="H31" s="68">
        <v>12</v>
      </c>
      <c r="I31" s="69"/>
      <c r="J31" s="3"/>
      <c r="K31" s="3"/>
      <c r="L31" s="13"/>
      <c r="M31" s="3"/>
    </row>
    <row r="32" spans="2:26" ht="15.6" x14ac:dyDescent="0.3">
      <c r="B32" s="132"/>
      <c r="C32" s="42"/>
      <c r="D32" s="66">
        <v>23</v>
      </c>
      <c r="E32" s="67">
        <v>8</v>
      </c>
      <c r="F32" s="67">
        <v>15</v>
      </c>
      <c r="G32" s="68">
        <v>12</v>
      </c>
      <c r="H32" s="68">
        <v>11</v>
      </c>
      <c r="I32" s="69"/>
      <c r="J32" s="3"/>
      <c r="K32" s="3"/>
      <c r="L32" s="13"/>
      <c r="M32" s="3"/>
      <c r="P32" s="70"/>
      <c r="Q32" s="70"/>
      <c r="R32" s="70"/>
      <c r="S32" s="70"/>
      <c r="T32" s="70"/>
      <c r="U32" s="70"/>
      <c r="V32" s="70"/>
      <c r="W32" s="70"/>
      <c r="X32" s="70"/>
      <c r="Y32" s="70"/>
      <c r="Z32" s="70"/>
    </row>
    <row r="33" spans="2:26" ht="15.6" x14ac:dyDescent="0.3">
      <c r="B33" s="132"/>
      <c r="C33" s="42"/>
      <c r="D33" s="66">
        <v>22</v>
      </c>
      <c r="E33" s="67">
        <v>8</v>
      </c>
      <c r="F33" s="67">
        <v>14</v>
      </c>
      <c r="G33" s="68">
        <v>11</v>
      </c>
      <c r="H33" s="68">
        <v>11</v>
      </c>
      <c r="I33" s="69"/>
      <c r="J33" s="3"/>
      <c r="K33" s="3"/>
      <c r="L33" s="13"/>
      <c r="M33" s="3"/>
      <c r="P33" s="70"/>
      <c r="Q33" s="70"/>
      <c r="R33" s="70"/>
      <c r="S33" s="70"/>
      <c r="T33" s="70"/>
      <c r="U33" s="70"/>
      <c r="V33" s="70"/>
      <c r="W33" s="70"/>
      <c r="X33" s="70"/>
      <c r="Y33" s="70"/>
      <c r="Z33" s="70"/>
    </row>
    <row r="34" spans="2:26" ht="15.6" x14ac:dyDescent="0.3">
      <c r="B34" s="132"/>
      <c r="C34" s="42"/>
      <c r="D34" s="66">
        <v>21</v>
      </c>
      <c r="E34" s="67">
        <v>7</v>
      </c>
      <c r="F34" s="67">
        <v>14</v>
      </c>
      <c r="G34" s="68">
        <v>11</v>
      </c>
      <c r="H34" s="68">
        <v>10</v>
      </c>
      <c r="I34" s="69"/>
      <c r="J34" s="3"/>
      <c r="K34" s="3"/>
      <c r="L34" s="13"/>
      <c r="M34" s="3"/>
      <c r="P34" s="70"/>
      <c r="Q34" s="70"/>
      <c r="R34" s="70"/>
      <c r="S34" s="70"/>
      <c r="T34" s="70"/>
      <c r="U34" s="70"/>
      <c r="V34" s="70"/>
      <c r="W34" s="70"/>
      <c r="X34" s="70"/>
      <c r="Y34" s="70"/>
      <c r="Z34" s="70"/>
    </row>
    <row r="35" spans="2:26" ht="15.6" x14ac:dyDescent="0.3">
      <c r="B35" s="132"/>
      <c r="C35" s="42"/>
      <c r="D35" s="66">
        <v>20</v>
      </c>
      <c r="E35" s="67">
        <v>7</v>
      </c>
      <c r="F35" s="67">
        <v>13</v>
      </c>
      <c r="G35" s="68">
        <v>10</v>
      </c>
      <c r="H35" s="68">
        <v>10</v>
      </c>
      <c r="I35" s="69"/>
      <c r="J35" s="3"/>
      <c r="K35" s="3"/>
      <c r="L35" s="13"/>
      <c r="M35" s="3"/>
      <c r="N35" s="71"/>
      <c r="P35" s="70"/>
      <c r="Q35" s="70"/>
      <c r="R35" s="70"/>
      <c r="S35" s="70"/>
      <c r="T35" s="70"/>
      <c r="U35" s="70"/>
      <c r="V35" s="70"/>
      <c r="W35" s="70"/>
      <c r="X35" s="70"/>
      <c r="Y35" s="70"/>
      <c r="Z35" s="70"/>
    </row>
    <row r="36" spans="2:26" ht="15.6" x14ac:dyDescent="0.3">
      <c r="B36" s="132"/>
      <c r="C36" s="42"/>
      <c r="D36" s="66">
        <v>19</v>
      </c>
      <c r="E36" s="67">
        <v>7</v>
      </c>
      <c r="F36" s="67">
        <v>12</v>
      </c>
      <c r="G36" s="68">
        <v>10</v>
      </c>
      <c r="H36" s="68">
        <v>9</v>
      </c>
      <c r="I36" s="69"/>
      <c r="J36" s="3"/>
      <c r="K36" s="3"/>
      <c r="L36" s="13"/>
      <c r="M36" s="3"/>
      <c r="N36" s="71"/>
      <c r="P36" s="70"/>
      <c r="Q36" s="70"/>
      <c r="R36" s="70"/>
      <c r="S36" s="70"/>
      <c r="T36" s="70"/>
      <c r="U36" s="70"/>
      <c r="V36" s="70"/>
      <c r="W36" s="70"/>
      <c r="X36" s="70"/>
      <c r="Y36" s="70"/>
      <c r="Z36" s="70"/>
    </row>
    <row r="37" spans="2:26" ht="16.2" thickBot="1" x14ac:dyDescent="0.35">
      <c r="B37" s="133"/>
      <c r="C37" s="42"/>
      <c r="D37" s="66">
        <v>18</v>
      </c>
      <c r="E37" s="67">
        <v>7</v>
      </c>
      <c r="F37" s="67">
        <v>11</v>
      </c>
      <c r="G37" s="68">
        <v>9</v>
      </c>
      <c r="H37" s="68">
        <v>9</v>
      </c>
      <c r="I37" s="69"/>
      <c r="J37" s="3"/>
      <c r="K37" s="3"/>
      <c r="L37" s="13"/>
      <c r="M37" s="3"/>
      <c r="P37" s="70"/>
      <c r="Q37" s="70"/>
      <c r="R37" s="70"/>
      <c r="S37" s="70"/>
      <c r="T37" s="70"/>
      <c r="U37" s="70"/>
      <c r="V37" s="70"/>
      <c r="W37" s="70"/>
      <c r="X37" s="70"/>
      <c r="Y37" s="70"/>
      <c r="Z37" s="70"/>
    </row>
    <row r="38" spans="2:26" ht="15.6" x14ac:dyDescent="0.3">
      <c r="B38" s="72"/>
      <c r="C38" s="42"/>
      <c r="D38" s="66">
        <v>17</v>
      </c>
      <c r="E38" s="67">
        <v>7</v>
      </c>
      <c r="F38" s="67">
        <v>10</v>
      </c>
      <c r="G38" s="68">
        <v>9</v>
      </c>
      <c r="H38" s="68">
        <v>8</v>
      </c>
      <c r="I38" s="69"/>
      <c r="J38" s="3"/>
      <c r="K38" s="3"/>
      <c r="L38" s="13"/>
      <c r="M38" s="3"/>
      <c r="P38" s="70"/>
      <c r="Q38" s="70"/>
      <c r="R38" s="70"/>
      <c r="S38" s="70"/>
      <c r="T38" s="70"/>
      <c r="U38" s="70"/>
      <c r="V38" s="70"/>
      <c r="W38" s="70"/>
      <c r="X38" s="70"/>
      <c r="Y38" s="70"/>
      <c r="Z38" s="70"/>
    </row>
    <row r="39" spans="2:26" ht="15.6" x14ac:dyDescent="0.3">
      <c r="B39" s="72"/>
      <c r="C39" s="42"/>
      <c r="D39" s="66">
        <v>16</v>
      </c>
      <c r="E39" s="67">
        <v>7</v>
      </c>
      <c r="F39" s="67">
        <v>9</v>
      </c>
      <c r="G39" s="68">
        <v>8</v>
      </c>
      <c r="H39" s="68">
        <v>8</v>
      </c>
      <c r="I39" s="69"/>
      <c r="J39" s="3"/>
      <c r="K39" s="3"/>
      <c r="L39" s="13"/>
      <c r="M39" s="3"/>
      <c r="P39" s="70"/>
      <c r="Q39" s="70"/>
      <c r="R39" s="70"/>
      <c r="S39" s="70"/>
      <c r="T39" s="70"/>
      <c r="U39" s="70"/>
      <c r="V39" s="70"/>
      <c r="W39" s="70"/>
      <c r="X39" s="70"/>
      <c r="Y39" s="70"/>
      <c r="Z39" s="70"/>
    </row>
    <row r="40" spans="2:26" ht="15.6" x14ac:dyDescent="0.3">
      <c r="B40" s="72"/>
      <c r="C40" s="42"/>
      <c r="D40" s="66">
        <v>15</v>
      </c>
      <c r="E40" s="67">
        <v>7</v>
      </c>
      <c r="F40" s="67">
        <v>8</v>
      </c>
      <c r="G40" s="68">
        <v>8</v>
      </c>
      <c r="H40" s="68">
        <v>7</v>
      </c>
      <c r="I40" s="69"/>
      <c r="J40" s="3"/>
      <c r="K40" s="3"/>
      <c r="L40" s="13"/>
      <c r="M40" s="3"/>
      <c r="P40" s="70"/>
      <c r="Q40" s="70"/>
      <c r="R40" s="70"/>
      <c r="S40" s="70"/>
      <c r="T40" s="70"/>
      <c r="U40" s="70"/>
      <c r="V40" s="70"/>
      <c r="W40" s="70"/>
      <c r="X40" s="70"/>
      <c r="Y40" s="70"/>
      <c r="Z40" s="70"/>
    </row>
    <row r="41" spans="2:26" ht="15.6" x14ac:dyDescent="0.3">
      <c r="B41" s="72"/>
      <c r="C41" s="42"/>
      <c r="D41" s="66">
        <v>14</v>
      </c>
      <c r="E41" s="67">
        <v>6</v>
      </c>
      <c r="F41" s="67">
        <v>8</v>
      </c>
      <c r="G41" s="68">
        <v>7</v>
      </c>
      <c r="H41" s="68">
        <v>7</v>
      </c>
      <c r="I41" s="69"/>
      <c r="J41" s="3"/>
      <c r="K41" s="3"/>
      <c r="L41" s="13"/>
      <c r="M41" s="3"/>
      <c r="P41" s="70"/>
      <c r="Q41" s="70"/>
      <c r="R41" s="70"/>
      <c r="S41" s="70"/>
      <c r="T41" s="70"/>
      <c r="U41" s="70"/>
      <c r="V41" s="70"/>
      <c r="W41" s="70"/>
      <c r="X41" s="70"/>
      <c r="Y41" s="70"/>
      <c r="Z41" s="70"/>
    </row>
    <row r="42" spans="2:26" ht="15.6" x14ac:dyDescent="0.3">
      <c r="B42" s="72"/>
      <c r="C42" s="42"/>
      <c r="D42" s="66">
        <v>13</v>
      </c>
      <c r="E42" s="67">
        <v>6</v>
      </c>
      <c r="F42" s="67">
        <v>7</v>
      </c>
      <c r="G42" s="68">
        <v>7</v>
      </c>
      <c r="H42" s="68">
        <v>6</v>
      </c>
      <c r="I42" s="69"/>
      <c r="J42" s="3"/>
      <c r="K42" s="3"/>
      <c r="L42" s="13"/>
      <c r="M42" s="3"/>
      <c r="P42" s="70"/>
      <c r="Q42" s="70"/>
      <c r="R42" s="70"/>
      <c r="S42" s="70"/>
      <c r="T42" s="70"/>
      <c r="U42" s="70"/>
      <c r="V42" s="70"/>
      <c r="W42" s="70"/>
      <c r="X42" s="70"/>
      <c r="Y42" s="70"/>
      <c r="Z42" s="70"/>
    </row>
    <row r="43" spans="2:26" ht="15.6" x14ac:dyDescent="0.3">
      <c r="B43" s="72"/>
      <c r="C43" s="42"/>
      <c r="D43" s="66">
        <v>12</v>
      </c>
      <c r="E43" s="67">
        <v>6</v>
      </c>
      <c r="F43" s="67">
        <v>6</v>
      </c>
      <c r="G43" s="68">
        <v>7</v>
      </c>
      <c r="H43" s="68">
        <v>5</v>
      </c>
      <c r="I43" s="69"/>
      <c r="J43" s="3"/>
      <c r="K43" s="3"/>
      <c r="L43" s="13"/>
      <c r="M43" s="3"/>
    </row>
    <row r="44" spans="2:26" ht="15.6" x14ac:dyDescent="0.3">
      <c r="B44" s="72"/>
      <c r="C44" s="42"/>
      <c r="D44" s="66">
        <v>11</v>
      </c>
      <c r="E44" s="67">
        <v>6</v>
      </c>
      <c r="F44" s="67">
        <v>5</v>
      </c>
      <c r="G44" s="68">
        <v>7</v>
      </c>
      <c r="H44" s="68">
        <v>4</v>
      </c>
      <c r="I44" s="69"/>
      <c r="J44" s="3"/>
      <c r="K44" s="3"/>
      <c r="L44" s="13"/>
      <c r="M44" s="3"/>
    </row>
    <row r="45" spans="2:26" ht="15.6" x14ac:dyDescent="0.3">
      <c r="B45" s="72"/>
      <c r="C45" s="42"/>
      <c r="D45" s="66">
        <v>10</v>
      </c>
      <c r="E45" s="67">
        <v>5</v>
      </c>
      <c r="F45" s="67">
        <v>5</v>
      </c>
      <c r="G45" s="68">
        <v>6</v>
      </c>
      <c r="H45" s="68">
        <v>4</v>
      </c>
      <c r="I45" s="69"/>
      <c r="J45" s="3"/>
      <c r="K45" s="3"/>
      <c r="L45" s="13"/>
      <c r="M45" s="3"/>
    </row>
    <row r="46" spans="2:26" ht="15.6" x14ac:dyDescent="0.3">
      <c r="B46" s="73"/>
      <c r="C46" s="42"/>
      <c r="D46" s="66">
        <v>9</v>
      </c>
      <c r="E46" s="67">
        <v>5</v>
      </c>
      <c r="F46" s="67">
        <v>4</v>
      </c>
      <c r="G46" s="68">
        <v>6</v>
      </c>
      <c r="H46" s="68">
        <v>3</v>
      </c>
      <c r="I46" s="69"/>
      <c r="J46" s="3"/>
      <c r="K46" s="3"/>
      <c r="L46" s="13"/>
      <c r="M46" s="3"/>
    </row>
    <row r="47" spans="2:26" ht="15.6" x14ac:dyDescent="0.3">
      <c r="B47" s="29"/>
      <c r="C47" s="42"/>
      <c r="D47" s="66">
        <v>8</v>
      </c>
      <c r="E47" s="67">
        <v>5</v>
      </c>
      <c r="F47" s="67">
        <v>3</v>
      </c>
      <c r="G47" s="68">
        <v>6</v>
      </c>
      <c r="H47" s="68">
        <v>2</v>
      </c>
      <c r="I47" s="69"/>
      <c r="J47" s="3"/>
      <c r="K47" s="3"/>
      <c r="L47" s="13"/>
      <c r="M47" s="3"/>
    </row>
    <row r="48" spans="2:26" ht="15.6" x14ac:dyDescent="0.3">
      <c r="B48" s="29"/>
      <c r="C48" s="42"/>
      <c r="D48" s="66">
        <v>7</v>
      </c>
      <c r="E48" s="67">
        <v>4</v>
      </c>
      <c r="F48" s="67">
        <v>3</v>
      </c>
      <c r="G48" s="68">
        <v>5</v>
      </c>
      <c r="H48" s="68">
        <v>2</v>
      </c>
      <c r="I48" s="69"/>
      <c r="J48" s="3"/>
      <c r="K48" s="3"/>
      <c r="L48" s="13"/>
      <c r="M48" s="3"/>
    </row>
    <row r="49" spans="2:27" x14ac:dyDescent="0.3">
      <c r="C49" s="74"/>
      <c r="D49" s="66">
        <v>6</v>
      </c>
      <c r="E49" s="67">
        <v>4</v>
      </c>
      <c r="F49" s="67">
        <v>2</v>
      </c>
      <c r="G49" s="68">
        <v>4</v>
      </c>
      <c r="H49" s="68">
        <v>2</v>
      </c>
      <c r="I49" s="69"/>
      <c r="J49" s="3"/>
      <c r="K49" s="3"/>
      <c r="L49" s="13"/>
      <c r="M49" s="3"/>
    </row>
    <row r="50" spans="2:27" ht="15.9" customHeight="1" thickBot="1" x14ac:dyDescent="0.35">
      <c r="B50" s="3"/>
      <c r="C50" s="75"/>
      <c r="D50" s="49"/>
      <c r="E50" s="49"/>
      <c r="F50" s="49"/>
      <c r="G50" s="49"/>
      <c r="H50" s="49"/>
      <c r="I50" s="49"/>
      <c r="J50" s="25"/>
      <c r="K50" s="25"/>
      <c r="L50" s="26"/>
      <c r="M50" s="3"/>
    </row>
    <row r="51" spans="2:27" ht="15.9" customHeight="1" x14ac:dyDescent="0.3">
      <c r="B51" s="3"/>
      <c r="C51" s="16"/>
      <c r="D51" s="16"/>
      <c r="E51" s="16"/>
      <c r="F51" s="16"/>
      <c r="G51" s="16"/>
      <c r="H51" s="16"/>
      <c r="I51" s="16"/>
      <c r="J51" s="3"/>
      <c r="K51" s="3"/>
      <c r="L51" s="3"/>
      <c r="M51" s="3"/>
    </row>
    <row r="52" spans="2:27" ht="21" customHeight="1" thickBot="1" x14ac:dyDescent="0.35">
      <c r="B52" s="3"/>
      <c r="C52" s="16"/>
      <c r="D52" s="16"/>
      <c r="E52" s="16"/>
      <c r="F52" s="16"/>
      <c r="G52" s="16"/>
      <c r="H52" s="16"/>
      <c r="I52" s="16"/>
      <c r="J52" s="3"/>
      <c r="K52" s="3"/>
      <c r="L52" s="3"/>
      <c r="M52" s="3"/>
    </row>
    <row r="53" spans="2:27" ht="19.5" customHeight="1" x14ac:dyDescent="0.3">
      <c r="B53" s="149" t="s">
        <v>14</v>
      </c>
      <c r="C53" s="53" t="s">
        <v>20</v>
      </c>
      <c r="D53" s="55"/>
      <c r="E53" s="55"/>
      <c r="F53" s="55"/>
      <c r="G53" s="55"/>
      <c r="H53" s="55"/>
      <c r="I53" s="55"/>
      <c r="J53" s="31"/>
      <c r="K53" s="31"/>
      <c r="L53" s="32"/>
      <c r="M53" s="3"/>
    </row>
    <row r="54" spans="2:27" ht="20.100000000000001" customHeight="1" x14ac:dyDescent="0.3">
      <c r="B54" s="150"/>
      <c r="C54" s="39"/>
      <c r="D54" s="40"/>
      <c r="E54" s="40"/>
      <c r="F54" s="40"/>
      <c r="G54" s="40"/>
      <c r="H54" s="40"/>
      <c r="I54" s="40"/>
      <c r="J54" s="36"/>
      <c r="K54" s="36"/>
      <c r="L54" s="58"/>
      <c r="M54" s="3"/>
    </row>
    <row r="55" spans="2:27" ht="20.100000000000001" customHeight="1" x14ac:dyDescent="0.3">
      <c r="B55" s="150"/>
      <c r="C55" s="95"/>
      <c r="D55" s="65"/>
      <c r="E55" s="65"/>
      <c r="F55" s="65"/>
      <c r="G55" s="65"/>
      <c r="H55" s="65"/>
      <c r="I55" s="65"/>
      <c r="J55" s="76"/>
      <c r="K55" s="76"/>
      <c r="L55" s="96"/>
      <c r="M55" s="3"/>
    </row>
    <row r="56" spans="2:27" ht="15" customHeight="1" x14ac:dyDescent="0.3">
      <c r="B56" s="150"/>
      <c r="C56" s="95"/>
      <c r="D56" s="65"/>
      <c r="E56" s="152" t="s">
        <v>24</v>
      </c>
      <c r="F56" s="152"/>
      <c r="G56" s="77">
        <f>(IF(D31=E19,E31,IF(D32=E19,E32,IF(D33=E19,E33,IF(D34=E19,E34,IF(D35=E19,E35, IF(D36=E19,E36,IF(D37=E19,E37,IF(D38=E19,E38,IF(D39=E19,E39,IF(D40=E19,E40,IF(D41=E19,E41,IF(D42=E19,E42,IF(D43=E19,E43,IF(D44=E19,E44,IF(D45=E19,E45,IF(D46=E19,E46,IF(D47=E19,E47,IF(D48=E19,E48,IF(D49=E19,E49))))))))))))))))))))</f>
        <v>8</v>
      </c>
      <c r="H56" s="65"/>
      <c r="I56" s="65"/>
      <c r="J56" s="76"/>
      <c r="K56" s="76"/>
      <c r="L56" s="96"/>
      <c r="M56" s="3"/>
      <c r="N56" s="70"/>
      <c r="O56" s="70"/>
      <c r="P56" s="70"/>
      <c r="Q56" s="70"/>
      <c r="R56" s="70"/>
      <c r="S56" s="70"/>
      <c r="T56" s="70"/>
    </row>
    <row r="57" spans="2:27" ht="15" customHeight="1" x14ac:dyDescent="0.3">
      <c r="B57" s="150"/>
      <c r="C57" s="95"/>
      <c r="D57" s="65"/>
      <c r="E57" s="152" t="s">
        <v>25</v>
      </c>
      <c r="F57" s="152"/>
      <c r="G57" s="78">
        <f>E20</f>
        <v>0</v>
      </c>
      <c r="H57" s="65"/>
      <c r="I57" s="65"/>
      <c r="J57" s="76"/>
      <c r="K57" s="76"/>
      <c r="L57" s="96"/>
      <c r="M57" s="3"/>
      <c r="N57" s="70"/>
      <c r="O57" s="70"/>
      <c r="P57" s="70"/>
      <c r="Q57" s="70"/>
      <c r="R57" s="70"/>
      <c r="S57" s="70"/>
      <c r="T57" s="70"/>
    </row>
    <row r="58" spans="2:27" ht="14.4" customHeight="1" x14ac:dyDescent="0.3">
      <c r="B58" s="150"/>
      <c r="C58" s="97" t="s">
        <v>21</v>
      </c>
      <c r="D58" s="16"/>
      <c r="E58" s="3"/>
      <c r="F58" s="3"/>
      <c r="G58" s="3"/>
      <c r="H58" s="16"/>
      <c r="I58" s="16"/>
      <c r="J58" s="3"/>
      <c r="K58" s="3"/>
      <c r="L58" s="13"/>
      <c r="M58" s="3"/>
      <c r="N58" s="70"/>
      <c r="O58" s="70"/>
      <c r="P58" s="70"/>
      <c r="Q58" s="70"/>
      <c r="R58" s="70"/>
      <c r="S58" s="70"/>
      <c r="T58" s="70"/>
    </row>
    <row r="59" spans="2:27" ht="14.4" customHeight="1" x14ac:dyDescent="0.3">
      <c r="B59" s="150"/>
      <c r="C59" s="98" t="s">
        <v>0</v>
      </c>
      <c r="D59" s="79">
        <v>100</v>
      </c>
      <c r="E59" s="79">
        <v>90</v>
      </c>
      <c r="F59" s="79">
        <v>80</v>
      </c>
      <c r="G59" s="79">
        <v>70</v>
      </c>
      <c r="H59" s="79">
        <v>60</v>
      </c>
      <c r="I59" s="79">
        <v>50</v>
      </c>
      <c r="J59" s="79">
        <v>40</v>
      </c>
      <c r="K59" s="79">
        <v>30</v>
      </c>
      <c r="L59" s="110"/>
      <c r="M59" s="3"/>
      <c r="N59" s="70"/>
      <c r="O59" s="70"/>
      <c r="P59" s="70"/>
      <c r="Q59" s="80"/>
    </row>
    <row r="60" spans="2:27" x14ac:dyDescent="0.3">
      <c r="B60" s="150"/>
      <c r="C60" s="99" t="s">
        <v>1</v>
      </c>
      <c r="D60" s="81">
        <f>E20*D59*(IF(D31=E19,E31,IF(D32=E19,E32,IF(D33=E19,E33,IF(D34=E19,E34,IF(D35=E19,E35,IF(D36=E19,E36,IF(D37=E19,E37,IF(D38=E19,E38,IF(D39=E19,E39,IF(D40=E19,E40,IF(D41=E19,E41,IF(D42=E19,E42,IF(D43=E19,E43,IF(D44=E19,E44,IF(D45=E19,E45,IF(D46=E19,E46,IF(D47=E19,E47,IF(D48=E19,E48,IF(D49=E19,E49))))))))))))))))))))</f>
        <v>0</v>
      </c>
      <c r="E60" s="81">
        <f>E20*E59*(IF(D31=E19,E31,IF(D32=E19,E32,IF(D33=E19,E33,IF(D34=E19,E34,IF(D35=E19,E35,IF(D36=E19,E36,IF(D37=E19,E37,IF(D38=E19,E38,IF(D39=E19,E39,IF(D40=E19,E40,IF(D41=E19,E41,IF(D42=E19,E42,IF(D43=E19,E43,IF(D44=E19,E44,IF(D45=E19,E45,IF(D46=E19,E46,IF(D47=E19,E47,IF(D48=E19,E48,IF(D49=E19,E49))))))))))))))))))))</f>
        <v>0</v>
      </c>
      <c r="F60" s="81">
        <f>E20*F59*(IF(D31=E19,E31,IF(D32=E19,E32,IF(D33=E19,E33,IF(D34=E19,E34,IF(D35=E19,E35,IF(D36=E19,E36,IF(D37=E19,E37,IF(D38=E19,E38,IF(D39=E19,E39,IF(D40=E19,E40,IF(D41=E19,E41,IF(D42=E19,E42,IF(D43=E19,E43,IF(D44=E19,E44,IF(D45=E19,E45,IF(D46=E19,E46,IF(D47=E19,E47,IF(D48=E19,E48,IF(D49=E19,E49))))))))))))))))))))</f>
        <v>0</v>
      </c>
      <c r="G60" s="81">
        <f>E20*G59*(IF(D31=E19,E31,IF(D32=E19,E32,IF(D33=E19,E33,IF(D34=E19,E34,IF(D35=E19,E35,IF(D36=E19,E36,IF(D37=E19,E37,IF(D38=E19,E38,IF(D39=E19,E39,IF(D40=E19,E40,IF(D41=E19,E41,IF(D42=E19,E42,IF(D43=E19,E43,IF(D44=E19,E44,IF(D45=E19,E45,IF(D46=E19,E46,IF(D47=E19,E47,IF(D48=E19,E48,IF(D49=E19,E49))))))))))))))))))))</f>
        <v>0</v>
      </c>
      <c r="H60" s="81">
        <f>E20*H59*(IF(D31=E19,E31,IF(D32=E19,E32,IF(D33=E19,E33,IF(D34=E19,E34,IF(D35=E19,E35,IF(D36=E19,E36,IF(D37=E19,E37,IF(D38=E19,E38,IF(D39=E19,E39,IF(D40=E19,E40,IF(D41=E19,E41,IF(D42=E19,E42,IF(D43=E19,E43,IF(D44=E19,E44,IF(D45=E19,E45,IF(D46=E19,E46,IF(D47=E19,E47,IF(D48=E19,E48,IF(D49=E19,E49))))))))))))))))))))</f>
        <v>0</v>
      </c>
      <c r="I60" s="81">
        <f>E20*I59*(IF(D31=E19,E31,IF(D32=E19,E32,IF(D33=E19,E33,IF(D34=E19,E34,IF(D35=E19,E35,IF(D36=E19,E36,IF(D37=E19,E37,IF(D38=E19,E38,IF(D39=E19,E39,IF(D40=E19,E40,IF(D41=E19,E41,IF(D42=E19,E42,IF(D43=E19,E43,IF(D44=E19,E44,IF(D45=E19,E45,IF(D46=E19,E46,IF(D47=E19,E47,IF(D48=E19,E48,IF(D49=E19,E49))))))))))))))))))))</f>
        <v>0</v>
      </c>
      <c r="J60" s="81">
        <f>E20*J59*(IF(D31=E19,E31,IF(D32=E19,E32,IF(D33=E19,E33,IF(D34=E19,E34,IF(D35=E19,E35,IF(D36=E19,E36,IF(D37=E19,E37,IF(D38=E19,E38,IF(D39=E19,E39,IF(D40=E19,E40,IF(D41=E19,E41,IF(D42=E19,E42,IF(D43=E19,E43,IF(D44=E19,E44,IF(D45=E19,E45,IF(D46=E19,E46,IF(D47=E19,E47,IF(D48=E19,E48,IF(D49=E19,E49))))))))))))))))))))</f>
        <v>0</v>
      </c>
      <c r="K60" s="81">
        <f>E20*K59*(IF(D31=E19,E31,IF(D32=E19,E32,IF(D33=E19,E33,IF(D34=E19,E34,IF(D35=E19,E35,IF(D36=E19,E36,IF(D37=E19,E37,IF(D38=E19,E38,IF(D39=E19,E39,IF(D40=E19,E40,IF(D41=E19,E41,IF(D42=E19,E42,IF(D43=E19,E43,IF(D44=E19,E44,IF(D45=E19,E45,IF(D46=E19,E46,IF(D47=E19,E47,IF(D48=E19,E48,IF(D49=E19,E49))))))))))))))))))))</f>
        <v>0</v>
      </c>
      <c r="L60" s="111"/>
      <c r="M60" s="3"/>
      <c r="N60" s="70"/>
      <c r="O60" s="70"/>
      <c r="P60" s="70"/>
      <c r="Q60" s="70"/>
    </row>
    <row r="61" spans="2:27" x14ac:dyDescent="0.3">
      <c r="B61" s="150"/>
      <c r="C61" s="100"/>
      <c r="D61" s="82"/>
      <c r="E61" s="82"/>
      <c r="F61" s="82"/>
      <c r="G61" s="82"/>
      <c r="H61" s="82"/>
      <c r="I61" s="82"/>
      <c r="J61" s="82"/>
      <c r="K61" s="82"/>
      <c r="L61" s="111"/>
      <c r="M61" s="76"/>
      <c r="N61" s="70"/>
      <c r="O61" s="70"/>
      <c r="P61" s="70"/>
      <c r="Q61" s="70"/>
    </row>
    <row r="62" spans="2:27" x14ac:dyDescent="0.3">
      <c r="B62" s="150"/>
      <c r="C62" s="101" t="s">
        <v>2</v>
      </c>
      <c r="D62" s="83" t="e">
        <f>MIN(14,D60/$D$8)</f>
        <v>#DIV/0!</v>
      </c>
      <c r="E62" s="83" t="e">
        <f t="shared" ref="E62:K62" si="0">MIN(14,E60/$D$8)</f>
        <v>#DIV/0!</v>
      </c>
      <c r="F62" s="83" t="e">
        <f t="shared" si="0"/>
        <v>#DIV/0!</v>
      </c>
      <c r="G62" s="83" t="e">
        <f t="shared" si="0"/>
        <v>#DIV/0!</v>
      </c>
      <c r="H62" s="83" t="e">
        <f t="shared" si="0"/>
        <v>#DIV/0!</v>
      </c>
      <c r="I62" s="83" t="e">
        <f t="shared" si="0"/>
        <v>#DIV/0!</v>
      </c>
      <c r="J62" s="83" t="e">
        <f t="shared" si="0"/>
        <v>#DIV/0!</v>
      </c>
      <c r="K62" s="83" t="e">
        <f t="shared" si="0"/>
        <v>#DIV/0!</v>
      </c>
      <c r="L62" s="103"/>
      <c r="M62" s="76"/>
      <c r="N62" s="70"/>
      <c r="O62" s="70"/>
      <c r="P62" s="70"/>
      <c r="Q62" s="70"/>
    </row>
    <row r="63" spans="2:27" x14ac:dyDescent="0.3">
      <c r="B63" s="150"/>
      <c r="C63" s="100"/>
      <c r="D63" s="84"/>
      <c r="E63" s="84"/>
      <c r="F63" s="84"/>
      <c r="G63" s="84"/>
      <c r="H63" s="84"/>
      <c r="I63" s="84"/>
      <c r="J63" s="84"/>
      <c r="K63" s="84"/>
      <c r="L63" s="96"/>
      <c r="M63" s="76"/>
      <c r="N63" s="70"/>
      <c r="O63" s="70"/>
      <c r="P63" s="70"/>
      <c r="Q63" s="70"/>
    </row>
    <row r="64" spans="2:27" ht="15" thickBot="1" x14ac:dyDescent="0.35">
      <c r="B64" s="151"/>
      <c r="C64" s="101" t="s">
        <v>45</v>
      </c>
      <c r="D64" s="83" t="e">
        <f t="shared" ref="D64:K64" si="1">$D$10-D62</f>
        <v>#DIV/0!</v>
      </c>
      <c r="E64" s="83" t="e">
        <f t="shared" si="1"/>
        <v>#DIV/0!</v>
      </c>
      <c r="F64" s="83" t="e">
        <f t="shared" si="1"/>
        <v>#DIV/0!</v>
      </c>
      <c r="G64" s="83" t="e">
        <f t="shared" si="1"/>
        <v>#DIV/0!</v>
      </c>
      <c r="H64" s="83" t="e">
        <f t="shared" si="1"/>
        <v>#DIV/0!</v>
      </c>
      <c r="I64" s="83" t="e">
        <f t="shared" si="1"/>
        <v>#DIV/0!</v>
      </c>
      <c r="J64" s="83" t="e">
        <f t="shared" si="1"/>
        <v>#DIV/0!</v>
      </c>
      <c r="K64" s="83" t="e">
        <f t="shared" si="1"/>
        <v>#DIV/0!</v>
      </c>
      <c r="L64" s="103"/>
      <c r="M64" s="76"/>
      <c r="N64" s="76"/>
      <c r="O64" s="76"/>
      <c r="P64" s="76"/>
      <c r="Q64" s="76"/>
      <c r="R64" s="76"/>
      <c r="S64" s="76"/>
      <c r="T64" s="76"/>
      <c r="U64" s="76"/>
      <c r="V64" s="76"/>
      <c r="W64" s="76"/>
      <c r="X64" s="76"/>
      <c r="Y64" s="76"/>
      <c r="Z64" s="76"/>
      <c r="AA64" s="76"/>
    </row>
    <row r="65" spans="2:27" ht="12.9" customHeight="1" x14ac:dyDescent="0.3">
      <c r="B65" s="72"/>
      <c r="C65" s="102"/>
      <c r="D65" s="85"/>
      <c r="E65" s="85"/>
      <c r="F65" s="85"/>
      <c r="G65" s="85"/>
      <c r="H65" s="85"/>
      <c r="I65" s="85"/>
      <c r="J65" s="85"/>
      <c r="K65" s="85"/>
      <c r="L65" s="103"/>
      <c r="M65" s="76"/>
      <c r="N65" s="76"/>
      <c r="O65" s="76"/>
      <c r="P65" s="76"/>
      <c r="Q65" s="76"/>
      <c r="R65" s="76"/>
      <c r="S65" s="76"/>
      <c r="T65" s="76"/>
      <c r="U65" s="76"/>
      <c r="V65" s="76"/>
      <c r="W65" s="76"/>
      <c r="X65" s="76"/>
      <c r="Y65" s="76"/>
      <c r="Z65" s="76"/>
      <c r="AA65" s="76"/>
    </row>
    <row r="66" spans="2:27" x14ac:dyDescent="0.3">
      <c r="B66" s="72"/>
      <c r="C66" s="99" t="s">
        <v>44</v>
      </c>
      <c r="D66" s="81" t="e">
        <f t="shared" ref="D66:K66" si="2">D62/0.9</f>
        <v>#DIV/0!</v>
      </c>
      <c r="E66" s="81" t="e">
        <f t="shared" si="2"/>
        <v>#DIV/0!</v>
      </c>
      <c r="F66" s="81" t="e">
        <f t="shared" si="2"/>
        <v>#DIV/0!</v>
      </c>
      <c r="G66" s="81" t="e">
        <f t="shared" si="2"/>
        <v>#DIV/0!</v>
      </c>
      <c r="H66" s="81" t="e">
        <f t="shared" si="2"/>
        <v>#DIV/0!</v>
      </c>
      <c r="I66" s="81" t="e">
        <f t="shared" si="2"/>
        <v>#DIV/0!</v>
      </c>
      <c r="J66" s="81" t="e">
        <f t="shared" si="2"/>
        <v>#DIV/0!</v>
      </c>
      <c r="K66" s="81" t="e">
        <f t="shared" si="2"/>
        <v>#DIV/0!</v>
      </c>
      <c r="L66" s="103"/>
      <c r="M66" s="76"/>
      <c r="N66" s="76"/>
      <c r="O66" s="76"/>
      <c r="P66" s="76"/>
      <c r="Q66" s="76"/>
      <c r="R66" s="76"/>
      <c r="S66" s="76"/>
      <c r="T66" s="76"/>
      <c r="U66" s="76"/>
      <c r="V66" s="76"/>
      <c r="W66" s="76"/>
      <c r="X66" s="76"/>
      <c r="Y66" s="76"/>
      <c r="Z66" s="76"/>
      <c r="AA66" s="76"/>
    </row>
    <row r="67" spans="2:27" x14ac:dyDescent="0.3">
      <c r="B67" s="72"/>
      <c r="C67" s="99" t="s">
        <v>43</v>
      </c>
      <c r="D67" s="81" t="e">
        <f>D62*1.5</f>
        <v>#DIV/0!</v>
      </c>
      <c r="E67" s="81" t="e">
        <f t="shared" ref="E67:K67" si="3">E62*1.5</f>
        <v>#DIV/0!</v>
      </c>
      <c r="F67" s="81" t="e">
        <f t="shared" si="3"/>
        <v>#DIV/0!</v>
      </c>
      <c r="G67" s="81" t="e">
        <f t="shared" si="3"/>
        <v>#DIV/0!</v>
      </c>
      <c r="H67" s="81" t="e">
        <f t="shared" si="3"/>
        <v>#DIV/0!</v>
      </c>
      <c r="I67" s="81" t="e">
        <f t="shared" si="3"/>
        <v>#DIV/0!</v>
      </c>
      <c r="J67" s="81" t="e">
        <f t="shared" si="3"/>
        <v>#DIV/0!</v>
      </c>
      <c r="K67" s="81" t="e">
        <f t="shared" si="3"/>
        <v>#DIV/0!</v>
      </c>
      <c r="L67" s="103"/>
      <c r="M67" s="76"/>
      <c r="N67" s="76"/>
      <c r="O67" s="76"/>
      <c r="P67" s="76"/>
      <c r="Q67" s="76"/>
      <c r="R67" s="76"/>
      <c r="S67" s="76"/>
      <c r="T67" s="76"/>
      <c r="U67" s="88"/>
      <c r="V67" s="76"/>
      <c r="W67" s="76"/>
      <c r="X67" s="76"/>
      <c r="Y67" s="76"/>
      <c r="Z67" s="76"/>
      <c r="AA67" s="76"/>
    </row>
    <row r="68" spans="2:27" x14ac:dyDescent="0.3">
      <c r="B68" s="72"/>
      <c r="C68" s="102"/>
      <c r="D68" s="86"/>
      <c r="E68" s="86"/>
      <c r="F68" s="86"/>
      <c r="G68" s="86"/>
      <c r="H68" s="86"/>
      <c r="I68" s="86"/>
      <c r="J68" s="86"/>
      <c r="K68" s="86"/>
      <c r="L68" s="103"/>
      <c r="M68" s="76"/>
      <c r="N68" s="76"/>
      <c r="O68" s="76"/>
      <c r="P68" s="76"/>
      <c r="Q68" s="76"/>
      <c r="R68" s="76"/>
      <c r="S68" s="76"/>
      <c r="T68" s="76"/>
      <c r="U68" s="76"/>
      <c r="V68" s="76"/>
      <c r="W68" s="76"/>
      <c r="X68" s="76"/>
      <c r="Y68" s="76"/>
      <c r="Z68" s="76"/>
      <c r="AA68" s="76"/>
    </row>
    <row r="69" spans="2:27" x14ac:dyDescent="0.3">
      <c r="B69" s="72"/>
      <c r="C69" s="102"/>
      <c r="D69" s="86"/>
      <c r="E69" s="86"/>
      <c r="F69" s="86"/>
      <c r="G69" s="86"/>
      <c r="H69" s="86"/>
      <c r="I69" s="86"/>
      <c r="J69" s="86"/>
      <c r="K69" s="86"/>
      <c r="L69" s="103"/>
      <c r="M69" s="76"/>
      <c r="N69" s="76"/>
      <c r="O69" s="76"/>
      <c r="P69" s="76"/>
      <c r="Q69" s="76"/>
      <c r="R69" s="76"/>
      <c r="S69" s="76"/>
      <c r="T69" s="76"/>
      <c r="U69" s="76"/>
      <c r="V69" s="76"/>
      <c r="W69" s="76"/>
      <c r="X69" s="76"/>
      <c r="Y69" s="76"/>
      <c r="Z69" s="76"/>
      <c r="AA69" s="76"/>
    </row>
    <row r="70" spans="2:27" x14ac:dyDescent="0.3">
      <c r="B70" s="72"/>
      <c r="C70" s="102"/>
      <c r="D70" s="86"/>
      <c r="E70" s="142" t="s">
        <v>24</v>
      </c>
      <c r="F70" s="142"/>
      <c r="G70" s="83">
        <f>(IF(D31=E19,G31,IF(D32=E19,G32,IF(D33=E19,G33,IF(D34=E19,G34, IF(D35=E19,G35,IF(D36=E19,G36,IF(D37=E19,G37,IF(D38=E19,G38,IF(D39=E19,G39,IF(D40=E19,G40,IF(D41=E19,G41,IF(D42=E19,G42,IF(D43=E19,G43,IF(D44=E19,G44,IF(D45=E19,G45,IF(D46=E19,G46,IF(D47=E19,G47,IF(D48=E19,G48,IF(D49=E19,G49))))))))))))))))))))</f>
        <v>11</v>
      </c>
      <c r="H70" s="86"/>
      <c r="I70" s="86"/>
      <c r="J70" s="86"/>
      <c r="K70" s="86"/>
      <c r="L70" s="103"/>
      <c r="M70" s="76"/>
      <c r="N70" s="76"/>
      <c r="O70" s="76"/>
      <c r="P70" s="76"/>
      <c r="Q70" s="76"/>
      <c r="R70" s="76"/>
      <c r="S70" s="76"/>
      <c r="T70" s="76"/>
      <c r="U70" s="76"/>
      <c r="V70" s="76"/>
      <c r="W70" s="76"/>
      <c r="X70" s="76"/>
      <c r="Y70" s="76"/>
      <c r="Z70" s="76"/>
      <c r="AA70" s="76"/>
    </row>
    <row r="71" spans="2:27" x14ac:dyDescent="0.3">
      <c r="B71" s="72"/>
      <c r="C71" s="102"/>
      <c r="D71" s="86"/>
      <c r="E71" s="143" t="s">
        <v>25</v>
      </c>
      <c r="F71" s="144"/>
      <c r="G71" s="83">
        <f>E20</f>
        <v>0</v>
      </c>
      <c r="H71" s="86"/>
      <c r="I71" s="86"/>
      <c r="J71" s="86"/>
      <c r="K71" s="86"/>
      <c r="L71" s="103"/>
      <c r="M71" s="76"/>
      <c r="N71" s="76"/>
      <c r="O71" s="76"/>
      <c r="P71" s="76"/>
      <c r="Q71" s="76"/>
      <c r="R71" s="76"/>
      <c r="S71" s="76"/>
      <c r="T71" s="76"/>
      <c r="U71" s="76"/>
      <c r="V71" s="76"/>
      <c r="W71" s="76"/>
      <c r="X71" s="76"/>
      <c r="Y71" s="76"/>
      <c r="Z71" s="76"/>
      <c r="AA71" s="76"/>
    </row>
    <row r="72" spans="2:27" ht="17.100000000000001" customHeight="1" x14ac:dyDescent="0.3">
      <c r="B72" s="72"/>
      <c r="C72" s="104" t="s">
        <v>22</v>
      </c>
      <c r="D72" s="86"/>
      <c r="E72" s="86"/>
      <c r="F72" s="86"/>
      <c r="G72" s="86"/>
      <c r="H72" s="86"/>
      <c r="I72" s="86"/>
      <c r="J72" s="86"/>
      <c r="K72" s="86"/>
      <c r="L72" s="103"/>
      <c r="M72" s="76"/>
      <c r="N72" s="76"/>
      <c r="O72" s="76"/>
      <c r="P72" s="76"/>
      <c r="Q72" s="76"/>
      <c r="R72" s="76"/>
      <c r="S72" s="76"/>
      <c r="T72" s="87"/>
      <c r="U72" s="87"/>
      <c r="V72" s="87"/>
      <c r="W72" s="87"/>
      <c r="X72" s="87"/>
      <c r="Y72" s="87"/>
      <c r="Z72" s="87"/>
      <c r="AA72" s="87"/>
    </row>
    <row r="73" spans="2:27" ht="16.5" customHeight="1" x14ac:dyDescent="0.3">
      <c r="B73" s="73"/>
      <c r="C73" s="98" t="s">
        <v>0</v>
      </c>
      <c r="D73" s="79">
        <v>100</v>
      </c>
      <c r="E73" s="79">
        <v>90</v>
      </c>
      <c r="F73" s="79">
        <v>80</v>
      </c>
      <c r="G73" s="79">
        <v>70</v>
      </c>
      <c r="H73" s="79">
        <v>60</v>
      </c>
      <c r="I73" s="79">
        <v>50</v>
      </c>
      <c r="J73" s="79">
        <v>40</v>
      </c>
      <c r="K73" s="79">
        <v>30</v>
      </c>
      <c r="L73" s="103"/>
      <c r="M73" s="76"/>
      <c r="N73" s="76"/>
      <c r="O73" s="76"/>
      <c r="P73" s="76"/>
      <c r="Q73" s="76"/>
      <c r="R73" s="76"/>
      <c r="S73" s="76"/>
      <c r="T73" s="87"/>
      <c r="U73" s="87"/>
      <c r="V73" s="87"/>
      <c r="W73" s="87"/>
      <c r="X73" s="87"/>
      <c r="Y73" s="87"/>
      <c r="Z73" s="87"/>
      <c r="AA73" s="87"/>
    </row>
    <row r="74" spans="2:27" ht="18" customHeight="1" x14ac:dyDescent="0.3">
      <c r="B74" s="73"/>
      <c r="C74" s="99" t="s">
        <v>1</v>
      </c>
      <c r="D74" s="81">
        <f>E20*D73*(IF(D31=E19,G31,IF(D32=E19,G32,IF(D33=E19,G33,IF(D34=E19,G34,IF(D35=E19,G35,IF(D36=E19,G36,IF(D37=E19,G37,IF(D38=E19,G38,IF(D39=E19,G39,IF(D39=E19,G40,IF(D41=E19,G41,IF(D42=E19,G42,IF(D43=E19,G43,IF(D44=E19,G44,IF(D45=E19,G45,IF(D46=E19,G46,IF(D47=E19,G47,IF(D48=E19,G48,IF(D49=E19,G49))))))))))))))))))))</f>
        <v>0</v>
      </c>
      <c r="E74" s="81">
        <f>E20*E73*(IF(D31=E19,G31,IF(D32=E19,G32,IF(D33=E19,G33,IF(D34=E19,G34,IF(D35=E19,G35,IF(D36=E19,G36,IF(D37=E19,G37,IF(D38=E19,G38,IF(D39=E19,G39,IF(D39=E19,G40,IF(D41=E19,G41,IF(D42=E19,G42,IF(D43=E19,G43,IF(D44=E19,G44,IF(D45=E19,G45,IF(D46=E19,G46,IF(D47=E19,G47,IF(D48=E19,G48,IF(D49=E19,G49))))))))))))))))))))</f>
        <v>0</v>
      </c>
      <c r="F74" s="81">
        <f>E20*F73*(IF(D31=E19,G31,IF(D32=E19,G32,IF(D33=E19,G33,IF(D34=E19,G34,IF(D35=E19,G35,IF(D36=E19,G36,IF(D37=E19,G37,IF(D38=E19,G38,IF(D39=E19,G39,IF(D39=E19,G40,IF(D41=E19,G41,IF(D42=E19,G42,IF(D43=E19,G43,IF(D44=E19,G44,IF(D45=E19,G45,IF(D46=E19,G46,IF(D47=E19,G47,IF(D48=E19,G48,IF(D49=E19,G49))))))))))))))))))))</f>
        <v>0</v>
      </c>
      <c r="G74" s="81">
        <f>E20*G73*(IF(D31=E19,G31,IF(D32=E19,G32,IF(D33=E19,G33,IF(D34=E19,G34,IF(D35=E19,G35,IF(D36=E19,G36,IF(D37=E19,G37,IF(D38=E19,G38,IF(D39=E19,G39,IF(D39=E19,G40,IF(D41=E19,G41,IF(D42=E19,G42,IF(D43=E19,G43,IF(D44=E19,G44,IF(D45=E19,G45,IF(D46=E19,G46,IF(D47=E19,G47,IF(D48=E19,G48,IF(D49=E19,G49))))))))))))))))))))</f>
        <v>0</v>
      </c>
      <c r="H74" s="81">
        <f>E20*H73*(IF(D31=E19,G31,IF(D32=E19,G32,IF(D33=E19,G33,IF(D34=E19,G34,IF(D35=E19,G35,IF(D36=E19,G36,IF(D37=E19,G37,IF(D38=E19,G38,IF(D39=E19,G39,IF(D39=E19,G40,IF(D41=E19,G41,IF(D42=E19,G42,IF(D43=E19,G43,IF(D44=E19,G44,IF(D45=E19,G45,IF(D46=E19,G46,IF(D47=E19,G47,IF(D48=E19,G48,IF(D49=E19,G49))))))))))))))))))))</f>
        <v>0</v>
      </c>
      <c r="I74" s="81">
        <f>E20*I73*(IF(D31=E19,G31,IF(D32=E19,G32,IF(D33=E19,G33,IF(D34=E19,G34,IF(D35=E19,G35,IF(D36=E19,G36,IF(D37=E19,G37,IF(D38=E19,G38,IF(D39=E19,G39,IF(D39=E19,G40,IF(D41=E19,G41,IF(D42=E19,G42,IF(D43=E19,G43,IF(D44=E19,G44,IF(D45=E19,G45,IF(D46=E19,G46,IF(D47=E19,G47,IF(D48=E19,G48,IF(D49=E19,G49))))))))))))))))))))</f>
        <v>0</v>
      </c>
      <c r="J74" s="81">
        <f>E20*J73*(IF(D31=E19,G31,IF(D32=E19,G32,IF(D33=E19,G33,IF(D34=E19,G34,IF(D35=E19,G35,IF(D36=E19,G36,IF(D37=E19,G37,IF(D38=E19,G38,IF(D39=E19,G39,IF(D39=E19,G40,IF(D41=E19,G41,IF(D42=E19,G42,IF(D43=E19,G43,IF(D44=E19,G44,IF(D45=E19,G45,IF(D46=E19,G46,IF(D47=E19,G47,IF(D48=E19,G48,IF(D49=E19,G49))))))))))))))))))))</f>
        <v>0</v>
      </c>
      <c r="K74" s="81">
        <f>E20*K73*(IF(D31=E19,G31,IF(D32=E19,G32,IF(D33=E19,G33,IF(D34=E19,G34,IF(D35=E19,G35,IF(D36=E19,G36,IF(D37=E19,G37,IF(D38=E19,G38,IF(D39=E19,G39,IF(D39=E19,G40,IF(D41=E19,G41,IF(D42=E19,G42,IF(D43=E19,G43,IF(D44=E19,G44,IF(D45=E19,G45,IF(D46=E19,G46,IF(D47=E19,G47,IF(D48=E19,G48,IF(D49=E19,G49))))))))))))))))))))</f>
        <v>0</v>
      </c>
      <c r="L74" s="103"/>
      <c r="M74" s="76"/>
      <c r="N74" s="76"/>
      <c r="O74" s="76"/>
      <c r="P74" s="76"/>
      <c r="Q74" s="76"/>
      <c r="R74" s="76"/>
      <c r="S74" s="76"/>
      <c r="T74" s="87"/>
      <c r="U74" s="87"/>
      <c r="V74" s="87"/>
      <c r="W74" s="87"/>
      <c r="X74" s="87"/>
      <c r="Y74" s="87"/>
      <c r="Z74" s="87"/>
      <c r="AA74" s="87"/>
    </row>
    <row r="75" spans="2:27" ht="12.9" customHeight="1" x14ac:dyDescent="0.3">
      <c r="B75" s="73"/>
      <c r="C75" s="105"/>
      <c r="D75" s="82"/>
      <c r="E75" s="82"/>
      <c r="F75" s="82"/>
      <c r="G75" s="82"/>
      <c r="H75" s="82"/>
      <c r="I75" s="82"/>
      <c r="J75" s="82"/>
      <c r="K75" s="82"/>
      <c r="L75" s="103"/>
      <c r="M75" s="76"/>
      <c r="N75" s="76"/>
      <c r="O75" s="76"/>
      <c r="P75" s="76"/>
      <c r="Q75" s="76"/>
      <c r="R75" s="76"/>
      <c r="S75" s="76"/>
      <c r="T75" s="87"/>
      <c r="U75" s="87"/>
      <c r="V75" s="87"/>
      <c r="W75" s="87"/>
      <c r="X75" s="87"/>
      <c r="Y75" s="87"/>
      <c r="Z75" s="87"/>
      <c r="AA75" s="87"/>
    </row>
    <row r="76" spans="2:27" ht="15.9" customHeight="1" x14ac:dyDescent="0.3">
      <c r="B76" s="73"/>
      <c r="C76" s="99" t="s">
        <v>2</v>
      </c>
      <c r="D76" s="83" t="e">
        <f t="shared" ref="D76:K76" si="4">MIN(14,D74/$D$8)</f>
        <v>#DIV/0!</v>
      </c>
      <c r="E76" s="83" t="e">
        <f t="shared" si="4"/>
        <v>#DIV/0!</v>
      </c>
      <c r="F76" s="83" t="e">
        <f t="shared" si="4"/>
        <v>#DIV/0!</v>
      </c>
      <c r="G76" s="83" t="e">
        <f t="shared" si="4"/>
        <v>#DIV/0!</v>
      </c>
      <c r="H76" s="83" t="e">
        <f t="shared" si="4"/>
        <v>#DIV/0!</v>
      </c>
      <c r="I76" s="83" t="e">
        <f t="shared" si="4"/>
        <v>#DIV/0!</v>
      </c>
      <c r="J76" s="83" t="e">
        <f t="shared" si="4"/>
        <v>#DIV/0!</v>
      </c>
      <c r="K76" s="83" t="e">
        <f t="shared" si="4"/>
        <v>#DIV/0!</v>
      </c>
      <c r="L76" s="103"/>
      <c r="M76" s="76"/>
      <c r="N76" s="76"/>
      <c r="O76" s="76"/>
      <c r="P76" s="76"/>
      <c r="Q76" s="76"/>
      <c r="R76" s="76"/>
      <c r="S76" s="76"/>
      <c r="T76" s="87"/>
      <c r="U76" s="87"/>
      <c r="V76" s="87"/>
      <c r="W76" s="87"/>
      <c r="X76" s="87"/>
      <c r="Y76" s="87"/>
      <c r="Z76" s="87"/>
      <c r="AA76" s="87"/>
    </row>
    <row r="77" spans="2:27" ht="14.4" customHeight="1" x14ac:dyDescent="0.3">
      <c r="B77" s="73"/>
      <c r="C77" s="106"/>
      <c r="D77" s="84"/>
      <c r="E77" s="84"/>
      <c r="F77" s="84"/>
      <c r="G77" s="84"/>
      <c r="H77" s="84"/>
      <c r="I77" s="84"/>
      <c r="J77" s="84"/>
      <c r="K77" s="84"/>
      <c r="L77" s="103"/>
      <c r="M77" s="3"/>
      <c r="N77" s="76"/>
      <c r="O77" s="76"/>
      <c r="P77" s="76"/>
      <c r="Q77" s="76"/>
      <c r="R77" s="76"/>
      <c r="S77" s="76"/>
      <c r="T77" s="87"/>
      <c r="U77" s="87"/>
      <c r="V77" s="87"/>
      <c r="W77" s="87"/>
      <c r="X77" s="87"/>
      <c r="Y77" s="87"/>
      <c r="Z77" s="87"/>
      <c r="AA77" s="87"/>
    </row>
    <row r="78" spans="2:27" ht="14.1" customHeight="1" x14ac:dyDescent="0.3">
      <c r="B78" s="73"/>
      <c r="C78" s="99" t="s">
        <v>45</v>
      </c>
      <c r="D78" s="83" t="e">
        <f t="shared" ref="D78:K78" si="5">$D$10-D76</f>
        <v>#DIV/0!</v>
      </c>
      <c r="E78" s="83" t="e">
        <f t="shared" si="5"/>
        <v>#DIV/0!</v>
      </c>
      <c r="F78" s="83" t="e">
        <f t="shared" si="5"/>
        <v>#DIV/0!</v>
      </c>
      <c r="G78" s="83" t="e">
        <f t="shared" si="5"/>
        <v>#DIV/0!</v>
      </c>
      <c r="H78" s="83" t="e">
        <f t="shared" si="5"/>
        <v>#DIV/0!</v>
      </c>
      <c r="I78" s="83" t="e">
        <f t="shared" si="5"/>
        <v>#DIV/0!</v>
      </c>
      <c r="J78" s="83" t="e">
        <f t="shared" si="5"/>
        <v>#DIV/0!</v>
      </c>
      <c r="K78" s="83" t="e">
        <f t="shared" si="5"/>
        <v>#DIV/0!</v>
      </c>
      <c r="L78" s="103"/>
      <c r="M78" s="3"/>
      <c r="N78" s="76"/>
      <c r="O78" s="76"/>
      <c r="P78" s="76"/>
      <c r="Q78" s="76"/>
      <c r="R78" s="76"/>
      <c r="S78" s="76"/>
      <c r="T78" s="87"/>
      <c r="U78" s="87"/>
      <c r="V78" s="87"/>
      <c r="W78" s="87"/>
      <c r="X78" s="87"/>
      <c r="Y78" s="87"/>
      <c r="Z78" s="87"/>
      <c r="AA78" s="87"/>
    </row>
    <row r="79" spans="2:27" ht="15" customHeight="1" x14ac:dyDescent="0.3">
      <c r="B79" s="73"/>
      <c r="C79" s="105"/>
      <c r="D79" s="85"/>
      <c r="E79" s="85"/>
      <c r="F79" s="85"/>
      <c r="G79" s="85"/>
      <c r="H79" s="85"/>
      <c r="I79" s="85"/>
      <c r="J79" s="85"/>
      <c r="K79" s="85"/>
      <c r="L79" s="103"/>
      <c r="M79" s="3"/>
      <c r="N79" s="76"/>
      <c r="O79" s="76"/>
      <c r="P79" s="76"/>
      <c r="Q79" s="76"/>
      <c r="R79" s="76"/>
      <c r="S79" s="76"/>
      <c r="T79" s="87"/>
      <c r="U79" s="87"/>
      <c r="V79" s="87"/>
      <c r="W79" s="87"/>
      <c r="X79" s="87"/>
      <c r="Y79" s="87"/>
      <c r="Z79" s="87"/>
      <c r="AA79" s="87"/>
    </row>
    <row r="80" spans="2:27" ht="14.1" customHeight="1" x14ac:dyDescent="0.3">
      <c r="B80" s="73"/>
      <c r="C80" s="99" t="s">
        <v>23</v>
      </c>
      <c r="D80" s="81" t="e">
        <f>D76/0.9</f>
        <v>#DIV/0!</v>
      </c>
      <c r="E80" s="81" t="e">
        <f>E76/0.9</f>
        <v>#DIV/0!</v>
      </c>
      <c r="F80" s="81" t="e">
        <f t="shared" ref="F80:J80" si="6">F76/0.9</f>
        <v>#DIV/0!</v>
      </c>
      <c r="G80" s="81" t="e">
        <f t="shared" si="6"/>
        <v>#DIV/0!</v>
      </c>
      <c r="H80" s="81" t="e">
        <f t="shared" si="6"/>
        <v>#DIV/0!</v>
      </c>
      <c r="I80" s="81" t="e">
        <f t="shared" si="6"/>
        <v>#DIV/0!</v>
      </c>
      <c r="J80" s="81" t="e">
        <f t="shared" si="6"/>
        <v>#DIV/0!</v>
      </c>
      <c r="K80" s="81" t="e">
        <f>K76/0.9</f>
        <v>#DIV/0!</v>
      </c>
      <c r="L80" s="103"/>
      <c r="M80" s="3"/>
      <c r="N80" s="76"/>
      <c r="O80" s="76"/>
      <c r="P80" s="76"/>
      <c r="Q80" s="76"/>
      <c r="R80" s="76"/>
      <c r="S80" s="76"/>
      <c r="T80" s="87"/>
      <c r="U80" s="87"/>
      <c r="V80" s="87"/>
      <c r="W80" s="87"/>
      <c r="X80" s="87"/>
      <c r="Y80" s="87"/>
      <c r="Z80" s="87"/>
      <c r="AA80" s="87"/>
    </row>
    <row r="81" spans="2:27" ht="14.1" customHeight="1" x14ac:dyDescent="0.3">
      <c r="B81" s="73"/>
      <c r="C81" s="99" t="s">
        <v>43</v>
      </c>
      <c r="D81" s="81" t="e">
        <f>D76*1.5</f>
        <v>#DIV/0!</v>
      </c>
      <c r="E81" s="81" t="e">
        <f t="shared" ref="E81:K81" si="7">E76*1.5</f>
        <v>#DIV/0!</v>
      </c>
      <c r="F81" s="81" t="e">
        <f t="shared" si="7"/>
        <v>#DIV/0!</v>
      </c>
      <c r="G81" s="81" t="e">
        <f t="shared" si="7"/>
        <v>#DIV/0!</v>
      </c>
      <c r="H81" s="81" t="e">
        <f t="shared" si="7"/>
        <v>#DIV/0!</v>
      </c>
      <c r="I81" s="81" t="e">
        <f t="shared" si="7"/>
        <v>#DIV/0!</v>
      </c>
      <c r="J81" s="81" t="e">
        <f t="shared" si="7"/>
        <v>#DIV/0!</v>
      </c>
      <c r="K81" s="81" t="e">
        <f t="shared" si="7"/>
        <v>#DIV/0!</v>
      </c>
      <c r="L81" s="103"/>
      <c r="M81" s="3"/>
      <c r="N81" s="76"/>
      <c r="O81" s="76"/>
      <c r="P81" s="76"/>
      <c r="Q81" s="76"/>
      <c r="R81" s="76"/>
      <c r="S81" s="76"/>
      <c r="T81" s="87"/>
      <c r="U81" s="87"/>
      <c r="V81" s="87"/>
      <c r="W81" s="87"/>
      <c r="X81" s="87"/>
      <c r="Y81" s="87"/>
      <c r="Z81" s="87"/>
      <c r="AA81" s="87"/>
    </row>
    <row r="82" spans="2:27" ht="26.1" customHeight="1" thickBot="1" x14ac:dyDescent="0.35">
      <c r="B82" s="73"/>
      <c r="C82" s="107"/>
      <c r="D82" s="108"/>
      <c r="E82" s="108"/>
      <c r="F82" s="108"/>
      <c r="G82" s="108"/>
      <c r="H82" s="108"/>
      <c r="I82" s="108"/>
      <c r="J82" s="108"/>
      <c r="K82" s="108"/>
      <c r="L82" s="109"/>
      <c r="M82" s="3"/>
      <c r="N82" s="76"/>
      <c r="O82" s="76"/>
      <c r="P82" s="76"/>
      <c r="Q82" s="76"/>
      <c r="R82" s="76"/>
      <c r="S82" s="76"/>
      <c r="T82" s="87"/>
      <c r="U82" s="87"/>
      <c r="V82" s="87"/>
      <c r="W82" s="87"/>
      <c r="X82" s="87"/>
      <c r="Y82" s="87"/>
      <c r="Z82" s="87"/>
      <c r="AA82" s="87"/>
    </row>
    <row r="83" spans="2:27" ht="17.100000000000001" customHeight="1" x14ac:dyDescent="0.3">
      <c r="B83" s="29"/>
      <c r="C83" s="88"/>
      <c r="D83" s="86"/>
      <c r="E83" s="86"/>
      <c r="F83" s="86"/>
      <c r="G83" s="86"/>
      <c r="H83" s="86"/>
      <c r="I83" s="86"/>
      <c r="J83" s="86"/>
      <c r="K83" s="86"/>
      <c r="L83" s="86"/>
      <c r="M83" s="3"/>
      <c r="N83" s="76"/>
      <c r="O83" s="76"/>
      <c r="P83" s="76"/>
      <c r="Q83" s="76"/>
      <c r="R83" s="76"/>
      <c r="S83" s="76"/>
      <c r="T83" s="76"/>
      <c r="U83" s="76"/>
      <c r="V83" s="76"/>
      <c r="W83" s="76"/>
      <c r="X83" s="76"/>
      <c r="Y83" s="76"/>
      <c r="Z83" s="76"/>
      <c r="AA83" s="76"/>
    </row>
    <row r="84" spans="2:27" ht="14.1" customHeight="1" x14ac:dyDescent="0.3">
      <c r="B84" s="29"/>
      <c r="C84" s="88"/>
      <c r="D84" s="86"/>
      <c r="E84" s="86"/>
      <c r="F84" s="86"/>
      <c r="G84" s="86"/>
      <c r="H84" s="86"/>
      <c r="I84" s="86"/>
      <c r="J84" s="86"/>
      <c r="K84" s="86"/>
      <c r="L84" s="86"/>
      <c r="M84" s="3"/>
      <c r="N84" s="76"/>
      <c r="O84" s="76"/>
      <c r="P84" s="76"/>
      <c r="Q84" s="76"/>
      <c r="R84" s="76"/>
      <c r="S84" s="76"/>
      <c r="T84" s="76"/>
      <c r="U84" s="76"/>
      <c r="V84" s="76"/>
      <c r="W84" s="76"/>
      <c r="X84" s="76"/>
      <c r="Y84" s="76"/>
      <c r="Z84" s="76"/>
      <c r="AA84" s="76"/>
    </row>
    <row r="85" spans="2:27" ht="14.1" customHeight="1" x14ac:dyDescent="0.3">
      <c r="B85" s="29"/>
      <c r="C85" s="88"/>
      <c r="D85" s="86"/>
      <c r="E85" s="86"/>
      <c r="F85" s="86"/>
      <c r="G85" s="86"/>
      <c r="H85" s="86"/>
      <c r="I85" s="86"/>
      <c r="J85" s="86"/>
      <c r="K85" s="86"/>
      <c r="L85" s="86"/>
      <c r="M85" s="3"/>
      <c r="N85" s="76"/>
      <c r="O85" s="76"/>
      <c r="P85" s="76"/>
      <c r="Q85" s="76"/>
      <c r="R85" s="76"/>
      <c r="S85" s="76"/>
      <c r="T85" s="76"/>
      <c r="U85" s="76"/>
      <c r="V85" s="76"/>
      <c r="W85" s="76"/>
      <c r="X85" s="76"/>
      <c r="Y85" s="76"/>
      <c r="Z85" s="76"/>
      <c r="AA85" s="76"/>
    </row>
    <row r="86" spans="2:27" x14ac:dyDescent="0.3">
      <c r="B86" s="29"/>
      <c r="C86" s="89"/>
      <c r="D86" s="90"/>
      <c r="E86" s="90"/>
      <c r="F86" s="90"/>
      <c r="G86" s="90"/>
      <c r="H86" s="90"/>
      <c r="I86" s="90"/>
      <c r="J86" s="90"/>
      <c r="K86" s="90"/>
      <c r="L86" s="90"/>
      <c r="M86" s="3"/>
      <c r="N86" s="76"/>
      <c r="O86" s="76"/>
      <c r="P86" s="76"/>
      <c r="Q86" s="76"/>
      <c r="R86" s="76"/>
      <c r="S86" s="76"/>
      <c r="T86" s="76"/>
      <c r="U86" s="76"/>
      <c r="V86" s="76"/>
      <c r="W86" s="76"/>
      <c r="X86" s="76"/>
      <c r="Y86" s="76"/>
      <c r="Z86" s="76"/>
      <c r="AA86" s="76"/>
    </row>
    <row r="87" spans="2:27" ht="13.5" customHeight="1" x14ac:dyDescent="0.3">
      <c r="B87" s="3"/>
      <c r="C87" s="89"/>
      <c r="D87" s="90"/>
      <c r="E87" s="90"/>
      <c r="F87" s="90"/>
      <c r="G87" s="90"/>
      <c r="H87" s="90"/>
      <c r="I87" s="90"/>
      <c r="J87" s="90"/>
      <c r="K87" s="90"/>
      <c r="L87" s="90"/>
      <c r="M87" s="3"/>
      <c r="N87" s="76"/>
      <c r="O87" s="76"/>
      <c r="P87" s="76"/>
      <c r="Q87" s="76"/>
      <c r="R87" s="76"/>
      <c r="S87" s="76"/>
      <c r="T87" s="76"/>
      <c r="U87" s="76"/>
      <c r="V87" s="76"/>
      <c r="W87" s="76"/>
      <c r="X87" s="76"/>
      <c r="Y87" s="76"/>
      <c r="Z87" s="76"/>
      <c r="AA87" s="76"/>
    </row>
    <row r="88" spans="2:27" x14ac:dyDescent="0.3">
      <c r="N88" s="76"/>
      <c r="O88" s="76"/>
      <c r="P88" s="76"/>
      <c r="Q88" s="76"/>
      <c r="R88" s="76"/>
      <c r="S88" s="76"/>
      <c r="T88" s="76"/>
      <c r="U88" s="76"/>
      <c r="V88" s="76"/>
      <c r="W88" s="76"/>
      <c r="X88" s="76"/>
      <c r="Y88" s="76"/>
      <c r="Z88" s="76"/>
      <c r="AA88" s="76"/>
    </row>
    <row r="89" spans="2:27" x14ac:dyDescent="0.3">
      <c r="N89" s="76"/>
      <c r="O89" s="76"/>
      <c r="P89" s="76"/>
      <c r="Q89" s="76"/>
      <c r="R89" s="76"/>
      <c r="S89" s="76"/>
      <c r="T89" s="76"/>
      <c r="U89" s="76"/>
      <c r="V89" s="76"/>
      <c r="W89" s="76"/>
      <c r="X89" s="76"/>
      <c r="Y89" s="76"/>
      <c r="Z89" s="76"/>
      <c r="AA89" s="76"/>
    </row>
    <row r="90" spans="2:27" x14ac:dyDescent="0.3">
      <c r="N90" s="76"/>
      <c r="O90" s="76"/>
      <c r="P90" s="76"/>
      <c r="Q90" s="76"/>
      <c r="R90" s="76"/>
      <c r="S90" s="76"/>
      <c r="T90" s="76"/>
      <c r="U90" s="76"/>
      <c r="V90" s="76"/>
      <c r="W90" s="76"/>
      <c r="X90" s="76"/>
      <c r="Y90" s="76"/>
      <c r="Z90" s="76"/>
      <c r="AA90" s="76"/>
    </row>
    <row r="91" spans="2:27" x14ac:dyDescent="0.3">
      <c r="I91" s="91"/>
      <c r="J91" s="92"/>
      <c r="N91" s="76"/>
      <c r="O91" s="76"/>
      <c r="P91" s="76"/>
      <c r="Q91" s="76"/>
      <c r="R91" s="76"/>
      <c r="S91" s="76"/>
      <c r="T91" s="76"/>
      <c r="U91" s="76"/>
      <c r="V91" s="76"/>
      <c r="W91" s="76"/>
      <c r="X91" s="76"/>
      <c r="Y91" s="76"/>
      <c r="Z91" s="76"/>
      <c r="AA91" s="76"/>
    </row>
    <row r="92" spans="2:27" x14ac:dyDescent="0.3">
      <c r="N92" s="76"/>
      <c r="O92" s="76"/>
      <c r="P92" s="76"/>
      <c r="Q92" s="76"/>
      <c r="R92" s="76"/>
      <c r="S92" s="76"/>
      <c r="T92" s="76"/>
      <c r="U92" s="76"/>
      <c r="V92" s="76"/>
      <c r="W92" s="76"/>
      <c r="X92" s="76"/>
      <c r="Y92" s="76"/>
      <c r="Z92" s="76"/>
      <c r="AA92" s="76"/>
    </row>
    <row r="93" spans="2:27" x14ac:dyDescent="0.3">
      <c r="N93" s="76"/>
      <c r="O93" s="76"/>
      <c r="P93" s="76"/>
      <c r="Q93" s="76"/>
      <c r="R93" s="76"/>
      <c r="S93" s="76"/>
      <c r="T93" s="76"/>
      <c r="U93" s="76"/>
      <c r="V93" s="76"/>
      <c r="W93" s="76"/>
      <c r="X93" s="76"/>
      <c r="Y93" s="76"/>
      <c r="Z93" s="76"/>
      <c r="AA93" s="76"/>
    </row>
    <row r="94" spans="2:27" x14ac:dyDescent="0.3">
      <c r="N94" s="76"/>
      <c r="O94" s="76"/>
      <c r="P94" s="76"/>
      <c r="Q94" s="76"/>
      <c r="R94" s="76"/>
      <c r="S94" s="76"/>
      <c r="T94" s="76"/>
      <c r="U94" s="76"/>
      <c r="V94" s="76"/>
      <c r="W94" s="76"/>
      <c r="X94" s="76"/>
      <c r="Y94" s="76"/>
      <c r="Z94" s="76"/>
      <c r="AA94" s="76"/>
    </row>
    <row r="95" spans="2:27" x14ac:dyDescent="0.3">
      <c r="N95" s="76"/>
      <c r="O95" s="76"/>
      <c r="P95" s="76"/>
      <c r="Q95" s="76"/>
      <c r="R95" s="76"/>
      <c r="S95" s="76"/>
      <c r="T95" s="76"/>
      <c r="U95" s="76"/>
      <c r="V95" s="76"/>
      <c r="W95" s="76"/>
      <c r="X95" s="76"/>
      <c r="Y95" s="76"/>
      <c r="Z95" s="76"/>
      <c r="AA95" s="76"/>
    </row>
    <row r="96" spans="2:27" x14ac:dyDescent="0.3">
      <c r="N96" s="76"/>
      <c r="O96" s="76"/>
      <c r="P96" s="76"/>
      <c r="Q96" s="76"/>
      <c r="R96" s="76"/>
      <c r="S96" s="76"/>
      <c r="T96" s="76"/>
      <c r="U96" s="76"/>
      <c r="V96" s="76"/>
      <c r="W96" s="76"/>
      <c r="X96" s="76"/>
      <c r="Y96" s="76"/>
      <c r="Z96" s="76"/>
      <c r="AA96" s="76"/>
    </row>
    <row r="97" spans="14:27" x14ac:dyDescent="0.3">
      <c r="N97" s="76"/>
      <c r="O97" s="76"/>
      <c r="P97" s="76"/>
      <c r="Q97" s="76"/>
      <c r="R97" s="76"/>
      <c r="S97" s="76"/>
      <c r="T97" s="76"/>
      <c r="U97" s="76"/>
      <c r="V97" s="76"/>
      <c r="W97" s="76"/>
      <c r="X97" s="76"/>
      <c r="Y97" s="76"/>
      <c r="Z97" s="76"/>
      <c r="AA97" s="76"/>
    </row>
    <row r="98" spans="14:27" x14ac:dyDescent="0.3">
      <c r="N98" s="76"/>
      <c r="O98" s="76"/>
      <c r="P98" s="76"/>
      <c r="Q98" s="76"/>
      <c r="R98" s="76"/>
      <c r="S98" s="76"/>
      <c r="T98" s="76"/>
      <c r="U98" s="76"/>
      <c r="V98" s="76"/>
      <c r="W98" s="76"/>
      <c r="X98" s="76"/>
      <c r="Y98" s="76"/>
      <c r="Z98" s="76"/>
      <c r="AA98" s="76"/>
    </row>
    <row r="99" spans="14:27" x14ac:dyDescent="0.3">
      <c r="N99" s="76"/>
      <c r="O99" s="76"/>
      <c r="P99" s="76"/>
      <c r="Q99" s="76"/>
      <c r="R99" s="76"/>
      <c r="S99" s="76"/>
      <c r="T99" s="76"/>
      <c r="U99" s="76"/>
      <c r="V99" s="76"/>
      <c r="W99" s="76"/>
      <c r="X99" s="76"/>
      <c r="Y99" s="76"/>
      <c r="Z99" s="76"/>
      <c r="AA99" s="76"/>
    </row>
    <row r="100" spans="14:27" x14ac:dyDescent="0.3">
      <c r="N100" s="76"/>
      <c r="O100" s="76"/>
      <c r="P100" s="76"/>
      <c r="Q100" s="76"/>
      <c r="R100" s="76"/>
      <c r="S100" s="76"/>
      <c r="T100" s="76"/>
      <c r="U100" s="76"/>
      <c r="V100" s="76"/>
      <c r="W100" s="76"/>
      <c r="X100" s="76"/>
      <c r="Y100" s="76"/>
      <c r="Z100" s="76"/>
      <c r="AA100" s="76"/>
    </row>
    <row r="101" spans="14:27" x14ac:dyDescent="0.3">
      <c r="N101" s="76"/>
      <c r="O101" s="76"/>
      <c r="P101" s="76"/>
      <c r="Q101" s="76"/>
      <c r="R101" s="76"/>
      <c r="S101" s="76"/>
      <c r="T101" s="76"/>
      <c r="U101" s="76"/>
      <c r="V101" s="76"/>
      <c r="W101" s="76"/>
      <c r="X101" s="76"/>
      <c r="Y101" s="76"/>
      <c r="Z101" s="76"/>
      <c r="AA101" s="76"/>
    </row>
    <row r="102" spans="14:27" x14ac:dyDescent="0.3">
      <c r="Q102" s="76"/>
    </row>
  </sheetData>
  <sheetProtection sheet="1" selectLockedCells="1"/>
  <mergeCells count="16">
    <mergeCell ref="E70:F70"/>
    <mergeCell ref="E71:F71"/>
    <mergeCell ref="B26:B37"/>
    <mergeCell ref="E29:F29"/>
    <mergeCell ref="G29:H29"/>
    <mergeCell ref="B53:B64"/>
    <mergeCell ref="E56:F56"/>
    <mergeCell ref="E57:F57"/>
    <mergeCell ref="B1:K2"/>
    <mergeCell ref="B6:B10"/>
    <mergeCell ref="E8:F8"/>
    <mergeCell ref="B14:B17"/>
    <mergeCell ref="G15:H15"/>
    <mergeCell ref="J15:K15"/>
    <mergeCell ref="E3:G3"/>
    <mergeCell ref="E4:G4"/>
  </mergeCells>
  <conditionalFormatting sqref="R95">
    <cfRule type="expression" dxfId="46" priority="3">
      <formula>$D$41=$E$19</formula>
    </cfRule>
  </conditionalFormatting>
  <conditionalFormatting sqref="F62">
    <cfRule type="cellIs" dxfId="45" priority="26" operator="greaterThan">
      <formula>"4.9"</formula>
    </cfRule>
    <cfRule type="cellIs" dxfId="44" priority="27" operator="greaterThan">
      <formula>"4.9"</formula>
    </cfRule>
  </conditionalFormatting>
  <conditionalFormatting sqref="D62">
    <cfRule type="cellIs" dxfId="43" priority="25" operator="greaterThan">
      <formula>"4.9"</formula>
    </cfRule>
  </conditionalFormatting>
  <conditionalFormatting sqref="D62:L62">
    <cfRule type="cellIs" dxfId="42" priority="28" operator="greaterThan">
      <formula>#REF!</formula>
    </cfRule>
  </conditionalFormatting>
  <conditionalFormatting sqref="D8:D10">
    <cfRule type="containsBlanks" dxfId="41" priority="31">
      <formula>LEN(TRIM(D8))=0</formula>
    </cfRule>
  </conditionalFormatting>
  <conditionalFormatting sqref="G8">
    <cfRule type="containsBlanks" dxfId="40" priority="29">
      <formula>LEN(TRIM(G8))=0</formula>
    </cfRule>
  </conditionalFormatting>
  <conditionalFormatting sqref="E19">
    <cfRule type="containsBlanks" dxfId="39" priority="30">
      <formula>LEN(TRIM(E19))=0</formula>
    </cfRule>
  </conditionalFormatting>
  <conditionalFormatting sqref="D48:D49">
    <cfRule type="cellIs" dxfId="38" priority="32" operator="equal">
      <formula>$E$19=6</formula>
    </cfRule>
  </conditionalFormatting>
  <conditionalFormatting sqref="D31:D49">
    <cfRule type="cellIs" dxfId="37" priority="33" operator="equal">
      <formula>$E$19</formula>
    </cfRule>
  </conditionalFormatting>
  <conditionalFormatting sqref="E47:H47">
    <cfRule type="expression" dxfId="36" priority="34">
      <formula>$D$47=$E$19</formula>
    </cfRule>
  </conditionalFormatting>
  <conditionalFormatting sqref="E31:H31">
    <cfRule type="expression" dxfId="35" priority="35">
      <formula>$D$31=$E$19</formula>
    </cfRule>
  </conditionalFormatting>
  <conditionalFormatting sqref="E33:H33">
    <cfRule type="expression" dxfId="34" priority="36">
      <formula>$D$33=$E$19</formula>
    </cfRule>
  </conditionalFormatting>
  <conditionalFormatting sqref="E35:H35">
    <cfRule type="expression" dxfId="33" priority="37">
      <formula>$D$35=$E$19</formula>
    </cfRule>
  </conditionalFormatting>
  <conditionalFormatting sqref="E37:H37">
    <cfRule type="expression" dxfId="32" priority="38">
      <formula>$D$37=$E$19</formula>
    </cfRule>
  </conditionalFormatting>
  <conditionalFormatting sqref="E49:H49">
    <cfRule type="expression" dxfId="31" priority="39">
      <formula>$D$49=$E$19</formula>
    </cfRule>
    <cfRule type="expression" dxfId="30" priority="40">
      <formula>$D$49=$E$19</formula>
    </cfRule>
  </conditionalFormatting>
  <conditionalFormatting sqref="E39:H39">
    <cfRule type="expression" dxfId="29" priority="41">
      <formula>$D$39=$E$19</formula>
    </cfRule>
  </conditionalFormatting>
  <conditionalFormatting sqref="E41:H41">
    <cfRule type="expression" dxfId="28" priority="42">
      <formula>$D$41=$E$19</formula>
    </cfRule>
  </conditionalFormatting>
  <conditionalFormatting sqref="E43:H43">
    <cfRule type="expression" dxfId="27" priority="43">
      <formula>$D$43=$E$19</formula>
    </cfRule>
  </conditionalFormatting>
  <conditionalFormatting sqref="E45:H45">
    <cfRule type="expression" dxfId="26" priority="44">
      <formula>"$C$44=$G$18"</formula>
    </cfRule>
    <cfRule type="expression" dxfId="25" priority="45">
      <formula>$D$45=$E$19</formula>
    </cfRule>
  </conditionalFormatting>
  <conditionalFormatting sqref="E48:H48">
    <cfRule type="expression" dxfId="24" priority="46">
      <formula>$D$48=$E$19</formula>
    </cfRule>
  </conditionalFormatting>
  <conditionalFormatting sqref="E46:H46">
    <cfRule type="expression" dxfId="23" priority="47">
      <formula>$D$46=$E$19</formula>
    </cfRule>
  </conditionalFormatting>
  <conditionalFormatting sqref="E44:H44">
    <cfRule type="expression" dxfId="22" priority="48">
      <formula>$D$44=$E$19</formula>
    </cfRule>
  </conditionalFormatting>
  <conditionalFormatting sqref="E42:H42">
    <cfRule type="expression" dxfId="21" priority="49">
      <formula>$D$42=$E$19</formula>
    </cfRule>
  </conditionalFormatting>
  <conditionalFormatting sqref="E40:H40">
    <cfRule type="expression" dxfId="20" priority="50">
      <formula>$D$40=$E$19</formula>
    </cfRule>
  </conditionalFormatting>
  <conditionalFormatting sqref="E38:H38">
    <cfRule type="expression" dxfId="19" priority="51">
      <formula>$D$38=$E$19</formula>
    </cfRule>
  </conditionalFormatting>
  <conditionalFormatting sqref="E36:H36">
    <cfRule type="expression" dxfId="18" priority="52">
      <formula>$D$36=$E$19</formula>
    </cfRule>
  </conditionalFormatting>
  <conditionalFormatting sqref="E34:H34">
    <cfRule type="expression" dxfId="17" priority="53">
      <formula>$D$34=$E$19</formula>
    </cfRule>
  </conditionalFormatting>
  <conditionalFormatting sqref="E32:H32">
    <cfRule type="expression" dxfId="16" priority="54">
      <formula>$D$32=$E$19</formula>
    </cfRule>
  </conditionalFormatting>
  <conditionalFormatting sqref="R99">
    <cfRule type="expression" dxfId="15" priority="8">
      <formula>$D$47=$E$19</formula>
    </cfRule>
  </conditionalFormatting>
  <conditionalFormatting sqref="R91">
    <cfRule type="expression" dxfId="14" priority="13">
      <formula>$D$39=$E$19</formula>
    </cfRule>
  </conditionalFormatting>
  <conditionalFormatting sqref="R93">
    <cfRule type="expression" dxfId="13" priority="14">
      <formula>$D$41=$E$19</formula>
    </cfRule>
  </conditionalFormatting>
  <conditionalFormatting sqref="R97">
    <cfRule type="expression" dxfId="12" priority="15">
      <formula>"$C$44=$G$18"</formula>
    </cfRule>
    <cfRule type="expression" dxfId="11" priority="16">
      <formula>$D$45=$E$19</formula>
    </cfRule>
  </conditionalFormatting>
  <conditionalFormatting sqref="R100">
    <cfRule type="expression" dxfId="10" priority="17">
      <formula>$D$48=$E$19</formula>
    </cfRule>
  </conditionalFormatting>
  <conditionalFormatting sqref="R98">
    <cfRule type="expression" dxfId="9" priority="18">
      <formula>$D$46=$E$19</formula>
    </cfRule>
  </conditionalFormatting>
  <conditionalFormatting sqref="R96">
    <cfRule type="expression" dxfId="8" priority="19">
      <formula>$D$44=$E$19</formula>
    </cfRule>
  </conditionalFormatting>
  <conditionalFormatting sqref="R94">
    <cfRule type="expression" dxfId="7" priority="20">
      <formula>$D$42=$E$19</formula>
    </cfRule>
  </conditionalFormatting>
  <conditionalFormatting sqref="R92">
    <cfRule type="expression" dxfId="6" priority="21">
      <formula>$D$40=$E$19</formula>
    </cfRule>
  </conditionalFormatting>
  <conditionalFormatting sqref="R90">
    <cfRule type="expression" dxfId="5" priority="22">
      <formula>$D$38=$E$19</formula>
    </cfRule>
  </conditionalFormatting>
  <conditionalFormatting sqref="F76">
    <cfRule type="cellIs" dxfId="4" priority="5" operator="greaterThan">
      <formula>"4.9"</formula>
    </cfRule>
    <cfRule type="cellIs" dxfId="3" priority="6" operator="greaterThan">
      <formula>"4.9"</formula>
    </cfRule>
  </conditionalFormatting>
  <conditionalFormatting sqref="D76">
    <cfRule type="cellIs" dxfId="2" priority="4" operator="greaterThan">
      <formula>"4.9"</formula>
    </cfRule>
  </conditionalFormatting>
  <conditionalFormatting sqref="D76:K76">
    <cfRule type="cellIs" dxfId="1" priority="7" operator="greaterThan">
      <formula>#REF!</formula>
    </cfRule>
  </conditionalFormatting>
  <conditionalFormatting sqref="R101">
    <cfRule type="expression" dxfId="0" priority="1">
      <formula>$D$47=$E$19</formula>
    </cfRule>
  </conditionalFormatting>
  <dataValidations count="2">
    <dataValidation allowBlank="1" showErrorMessage="1" sqref="D8:D10"/>
    <dataValidation type="whole" allowBlank="1" showErrorMessage="1" error="Kies een waarde tussen 40-60." sqref="G8">
      <formula1>40</formula1>
      <formula2>60</formula2>
    </dataValidation>
  </dataValidations>
  <pageMargins left="0.70866141732283472" right="0.70866141732283472" top="0.74803149606299213" bottom="0.74803149606299213" header="0.31496062992125984" footer="0.31496062992125984"/>
  <pageSetup paperSize="9" scale="48" orientation="portrait" r:id="rId1"/>
  <headerFooter>
    <oddFooter>&amp;C&amp;D</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LIST!$A$1:$A$19</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zoomScale="80" zoomScaleNormal="80" workbookViewId="0">
      <selection activeCell="G3" sqref="G3"/>
    </sheetView>
  </sheetViews>
  <sheetFormatPr defaultRowHeight="14.4" x14ac:dyDescent="0.3"/>
  <cols>
    <col min="1" max="1" width="99" customWidth="1"/>
  </cols>
  <sheetData>
    <row r="1" spans="1:17" ht="22.5" customHeight="1" thickBot="1" x14ac:dyDescent="0.5">
      <c r="A1" s="129" t="s">
        <v>31</v>
      </c>
    </row>
    <row r="2" spans="1:17" ht="21.9" customHeight="1" x14ac:dyDescent="0.3">
      <c r="A2" s="127" t="s">
        <v>32</v>
      </c>
    </row>
    <row r="3" spans="1:17" ht="44.1" customHeight="1" x14ac:dyDescent="0.3">
      <c r="A3" s="124" t="s">
        <v>33</v>
      </c>
      <c r="B3" s="112"/>
      <c r="C3" s="112"/>
      <c r="D3" s="112"/>
      <c r="E3" s="112"/>
      <c r="F3" s="112"/>
      <c r="G3" s="112"/>
      <c r="H3" s="112"/>
      <c r="I3" s="112"/>
      <c r="J3" s="112"/>
      <c r="K3" s="112"/>
      <c r="L3" s="112"/>
      <c r="M3" s="112"/>
      <c r="N3" s="112"/>
      <c r="O3" s="112"/>
      <c r="P3" s="112"/>
      <c r="Q3" s="112"/>
    </row>
    <row r="4" spans="1:17" ht="21.9" customHeight="1" x14ac:dyDescent="0.3">
      <c r="A4" s="127" t="s">
        <v>34</v>
      </c>
    </row>
    <row r="5" spans="1:17" ht="44.1" customHeight="1" x14ac:dyDescent="0.3">
      <c r="A5" s="124" t="s">
        <v>35</v>
      </c>
    </row>
    <row r="6" spans="1:17" ht="21.9" customHeight="1" x14ac:dyDescent="0.3">
      <c r="A6" s="127" t="s">
        <v>42</v>
      </c>
    </row>
    <row r="7" spans="1:17" ht="44.1" customHeight="1" x14ac:dyDescent="0.3">
      <c r="A7" s="125" t="s">
        <v>46</v>
      </c>
    </row>
    <row r="8" spans="1:17" ht="21.9" customHeight="1" x14ac:dyDescent="0.3">
      <c r="A8" s="127" t="s">
        <v>36</v>
      </c>
    </row>
    <row r="9" spans="1:17" ht="21.9" customHeight="1" x14ac:dyDescent="0.3">
      <c r="A9" s="124" t="s">
        <v>37</v>
      </c>
    </row>
    <row r="10" spans="1:17" ht="21.9" customHeight="1" x14ac:dyDescent="0.3">
      <c r="A10" s="127" t="s">
        <v>38</v>
      </c>
    </row>
    <row r="11" spans="1:17" ht="21.9" customHeight="1" x14ac:dyDescent="0.3">
      <c r="A11" s="125" t="s">
        <v>39</v>
      </c>
    </row>
    <row r="12" spans="1:17" ht="21.9" customHeight="1" x14ac:dyDescent="0.3">
      <c r="A12" s="127" t="s">
        <v>40</v>
      </c>
    </row>
    <row r="13" spans="1:17" ht="21.9" customHeight="1" thickBot="1" x14ac:dyDescent="0.35">
      <c r="A13" s="126" t="s">
        <v>41</v>
      </c>
    </row>
    <row r="14" spans="1:17" x14ac:dyDescent="0.3">
      <c r="A14" s="113"/>
    </row>
    <row r="15" spans="1:17" ht="34.799999999999997" x14ac:dyDescent="0.3">
      <c r="A15" s="128"/>
    </row>
    <row r="16" spans="1:17" ht="34.799999999999997" x14ac:dyDescent="0.3">
      <c r="A16" s="123"/>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4" sqref="A4"/>
    </sheetView>
  </sheetViews>
  <sheetFormatPr defaultRowHeight="14.4" x14ac:dyDescent="0.3"/>
  <sheetData>
    <row r="1" spans="1:1" x14ac:dyDescent="0.3">
      <c r="A1">
        <v>24</v>
      </c>
    </row>
    <row r="2" spans="1:1" x14ac:dyDescent="0.3">
      <c r="A2">
        <v>23</v>
      </c>
    </row>
    <row r="3" spans="1:1" x14ac:dyDescent="0.3">
      <c r="A3">
        <v>22</v>
      </c>
    </row>
    <row r="4" spans="1:1" x14ac:dyDescent="0.3">
      <c r="A4">
        <v>21</v>
      </c>
    </row>
    <row r="5" spans="1:1" x14ac:dyDescent="0.3">
      <c r="A5">
        <v>20</v>
      </c>
    </row>
    <row r="6" spans="1:1" x14ac:dyDescent="0.3">
      <c r="A6">
        <v>19</v>
      </c>
    </row>
    <row r="7" spans="1:1" x14ac:dyDescent="0.3">
      <c r="A7">
        <v>18</v>
      </c>
    </row>
    <row r="8" spans="1:1" x14ac:dyDescent="0.3">
      <c r="A8">
        <v>17</v>
      </c>
    </row>
    <row r="9" spans="1:1" x14ac:dyDescent="0.3">
      <c r="A9">
        <v>16</v>
      </c>
    </row>
    <row r="10" spans="1:1" x14ac:dyDescent="0.3">
      <c r="A10">
        <v>15</v>
      </c>
    </row>
    <row r="11" spans="1:1" x14ac:dyDescent="0.3">
      <c r="A11">
        <v>14</v>
      </c>
    </row>
    <row r="12" spans="1:1" x14ac:dyDescent="0.3">
      <c r="A12">
        <v>13</v>
      </c>
    </row>
    <row r="13" spans="1:1" x14ac:dyDescent="0.3">
      <c r="A13">
        <v>12</v>
      </c>
    </row>
    <row r="14" spans="1:1" x14ac:dyDescent="0.3">
      <c r="A14">
        <v>11</v>
      </c>
    </row>
    <row r="15" spans="1:1" x14ac:dyDescent="0.3">
      <c r="A15">
        <v>10</v>
      </c>
    </row>
    <row r="16" spans="1:1" x14ac:dyDescent="0.3">
      <c r="A16">
        <v>9</v>
      </c>
    </row>
    <row r="17" spans="1:1" x14ac:dyDescent="0.3">
      <c r="A17">
        <v>8</v>
      </c>
    </row>
    <row r="18" spans="1:1" x14ac:dyDescent="0.3">
      <c r="A18">
        <v>7</v>
      </c>
    </row>
    <row r="19" spans="1:1" x14ac:dyDescent="0.3">
      <c r="A19">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Rekentool</vt:lpstr>
      <vt:lpstr>Veel gestelde vragen</vt:lpstr>
      <vt:lpstr>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dc:creator>
  <cp:lastModifiedBy>Wied Hendrix</cp:lastModifiedBy>
  <cp:lastPrinted>2018-03-02T13:27:10Z</cp:lastPrinted>
  <dcterms:created xsi:type="dcterms:W3CDTF">2017-11-15T12:40:47Z</dcterms:created>
  <dcterms:modified xsi:type="dcterms:W3CDTF">2019-01-23T14:54:55Z</dcterms:modified>
</cp:coreProperties>
</file>